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/>
  <mc:AlternateContent xmlns:mc="http://schemas.openxmlformats.org/markup-compatibility/2006">
    <mc:Choice Requires="x15">
      <x15ac:absPath xmlns:x15ac="http://schemas.microsoft.com/office/spreadsheetml/2010/11/ac" url="D:\Nueva carpeta (3)\DCTOS. RENDICIÓN DE CUENTAS 2024\"/>
    </mc:Choice>
  </mc:AlternateContent>
  <xr:revisionPtr revIDLastSave="0" documentId="13_ncr:1_{2DE87C1D-537C-4CDD-904E-7EC2247B1E31}" xr6:coauthVersionLast="45" xr6:coauthVersionMax="45" xr10:uidLastSave="{00000000-0000-0000-0000-000000000000}"/>
  <bookViews>
    <workbookView xWindow="-120" yWindow="-120" windowWidth="29040" windowHeight="15990" firstSheet="3" activeTab="7" xr2:uid="{00000000-000D-0000-FFFF-FFFF00000000}"/>
  </bookViews>
  <sheets>
    <sheet name="Ejecucion Ingresos" sheetId="1" r:id="rId1"/>
    <sheet name="Hoja5" sheetId="5" state="hidden" r:id="rId2"/>
    <sheet name="Ejecucion Egresos" sheetId="3" r:id="rId3"/>
    <sheet name="Contratación 2024" sheetId="2" r:id="rId4"/>
    <sheet name="Contra. Central" sheetId="4" r:id="rId5"/>
    <sheet name="Contra. Gramalote" sheetId="6" r:id="rId6"/>
    <sheet name="Hoja1" sheetId="12" state="hidden" r:id="rId7"/>
    <sheet name="Contra. Nariño" sheetId="7" r:id="rId8"/>
    <sheet name="POLIZAS" sheetId="17" state="hidden" r:id="rId9"/>
    <sheet name="SITUACIÓN DE TESORERIA" sheetId="9" state="hidden" r:id="rId10"/>
    <sheet name="INGRESOS X SEDES" sheetId="11" state="hidden" r:id="rId11"/>
    <sheet name="Contra.20 Julio" sheetId="10" r:id="rId12"/>
    <sheet name="INF. FINANCIERO" sheetId="24" r:id="rId13"/>
    <sheet name="SITUACION DE TESORERIA" sheetId="18" r:id="rId14"/>
    <sheet name="CUENTAS POR PAGAR" sheetId="19" state="hidden" r:id="rId15"/>
    <sheet name="POLIZAS I.E." sheetId="20" r:id="rId16"/>
    <sheet name="Hoja7" sheetId="25" r:id="rId17"/>
  </sheets>
  <definedNames>
    <definedName name="_Hlk120028546" localSheetId="3">'Contratación 2024'!#REF!</definedName>
    <definedName name="_Hlk121144671" localSheetId="3">'Contratación 2024'!#REF!</definedName>
    <definedName name="_Hlk71624798" localSheetId="3">'Contratación 2024'!$A$65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5" i="24" l="1"/>
  <c r="C32" i="24" l="1"/>
  <c r="B58" i="10"/>
  <c r="B54" i="10"/>
  <c r="B46" i="10"/>
  <c r="B41" i="10"/>
  <c r="B37" i="10"/>
  <c r="B32" i="10"/>
  <c r="B28" i="10"/>
  <c r="B22" i="10"/>
  <c r="B18" i="10"/>
  <c r="B11" i="10"/>
  <c r="B58" i="7"/>
  <c r="B54" i="7"/>
  <c r="B46" i="7"/>
  <c r="B41" i="7"/>
  <c r="B37" i="7"/>
  <c r="B32" i="7"/>
  <c r="B28" i="7"/>
  <c r="B22" i="7"/>
  <c r="B18" i="7"/>
  <c r="B11" i="7"/>
  <c r="B61" i="6"/>
  <c r="B58" i="6"/>
  <c r="B52" i="6"/>
  <c r="B47" i="6"/>
  <c r="B42" i="6"/>
  <c r="B35" i="6"/>
  <c r="B30" i="6"/>
  <c r="B24" i="6"/>
  <c r="B20" i="6"/>
  <c r="B11" i="6"/>
  <c r="B65" i="4"/>
  <c r="B61" i="4"/>
  <c r="B56" i="4"/>
  <c r="B51" i="4"/>
  <c r="B46" i="4"/>
  <c r="B39" i="4"/>
  <c r="B34" i="4"/>
  <c r="B26" i="4"/>
  <c r="B21" i="4"/>
  <c r="B15" i="4"/>
  <c r="B11" i="4"/>
  <c r="C76" i="2"/>
  <c r="B76" i="2"/>
  <c r="B73" i="2"/>
  <c r="B66" i="2"/>
  <c r="B61" i="2"/>
  <c r="B56" i="2"/>
  <c r="B51" i="2"/>
  <c r="B44" i="2"/>
  <c r="E37" i="2"/>
  <c r="B37" i="2"/>
  <c r="B31" i="2"/>
  <c r="B26" i="2"/>
  <c r="B20" i="2"/>
  <c r="B12" i="2"/>
</calcChain>
</file>

<file path=xl/sharedStrings.xml><?xml version="1.0" encoding="utf-8"?>
<sst xmlns="http://schemas.openxmlformats.org/spreadsheetml/2006/main" count="490" uniqueCount="287">
  <si>
    <t xml:space="preserve">                          Institución Educativa Colegio Manuel Antonio Rueda Jara</t>
  </si>
  <si>
    <t>Municipio Vilal del Rosario</t>
  </si>
  <si>
    <t xml:space="preserve">EJECUCION PRESUPUESTAL DE INGRESOS </t>
  </si>
  <si>
    <t xml:space="preserve">                                 RENDICION DE CUENTAS DE 1º DE ENERO A 31 DE DICIEMBRE DE 2024</t>
  </si>
  <si>
    <t>RUBRO</t>
  </si>
  <si>
    <t>NOMBRE</t>
  </si>
  <si>
    <t>PRESUPUESTO INICIAL</t>
  </si>
  <si>
    <t>AJUSTES</t>
  </si>
  <si>
    <t xml:space="preserve"> PRESUP. DEFINITIVO.</t>
  </si>
  <si>
    <t>RECONOCIMIENTO</t>
  </si>
  <si>
    <t>RECAUDOS</t>
  </si>
  <si>
    <t>PORCENTAJE EJECUTADO</t>
  </si>
  <si>
    <t>NO AFORADO</t>
  </si>
  <si>
    <t>SALDO POR EJECUTAR</t>
  </si>
  <si>
    <t>FUENTE DE RECURSO</t>
  </si>
  <si>
    <t xml:space="preserve"> INGRESOS</t>
  </si>
  <si>
    <t>1.1</t>
  </si>
  <si>
    <t>INGRESOS CORRIENTES</t>
  </si>
  <si>
    <t>1.1.02</t>
  </si>
  <si>
    <t xml:space="preserve"> INGRESOS TRIBUTARIOS</t>
  </si>
  <si>
    <t>,</t>
  </si>
  <si>
    <t>1.1.02.02</t>
  </si>
  <si>
    <t>TASAS Y DERECHOS ADMINISTRATIVOS</t>
  </si>
  <si>
    <t>1.1.02.0.015</t>
  </si>
  <si>
    <t xml:space="preserve">Certificados y Constancias </t>
  </si>
  <si>
    <t>1.1.02.05</t>
  </si>
  <si>
    <t>VENTA DE BIENES Y SERVICIOS</t>
  </si>
  <si>
    <t>1.1.02.05.002</t>
  </si>
  <si>
    <t>VENTA INCIDENTALES DE ESTABLECIMIENTOS NO DE MERCADEO</t>
  </si>
  <si>
    <t>1.1.02.05.002.07</t>
  </si>
  <si>
    <t>Servicios financieros y servicios conexos, servicios inmobiliarios y servicios de leasing</t>
  </si>
  <si>
    <t>1.1.02.05.002.07.01</t>
  </si>
  <si>
    <t>ARRENDAMIENTO</t>
  </si>
  <si>
    <t>1.1.02.06</t>
  </si>
  <si>
    <t>Transferencias corrientes</t>
  </si>
  <si>
    <t>1.1.02.06.001</t>
  </si>
  <si>
    <t>Sistema General de Participaciones</t>
  </si>
  <si>
    <t>1.1.02.06.001.01.03</t>
  </si>
  <si>
    <t>CALIDAD</t>
  </si>
  <si>
    <t>1.1.02.06.001.01.03.02</t>
  </si>
  <si>
    <t>CALIDAD POR GRATUIDAD</t>
  </si>
  <si>
    <t>1.2</t>
  </si>
  <si>
    <t>RECURSOS DE CAPITAL</t>
  </si>
  <si>
    <t>1.2.05</t>
  </si>
  <si>
    <t>Rendimientos financieros</t>
  </si>
  <si>
    <t>1.2.05.02</t>
  </si>
  <si>
    <t>DEPOSITOS</t>
  </si>
  <si>
    <t>1.2.05.02.01</t>
  </si>
  <si>
    <t>Rendimiento financieros Gratuidad</t>
  </si>
  <si>
    <t>1.2.10</t>
  </si>
  <si>
    <t>Recursos del balance</t>
  </si>
  <si>
    <t>1.2.10.02</t>
  </si>
  <si>
    <t>Superávit fiscal</t>
  </si>
  <si>
    <t>1.2.10.02.01</t>
  </si>
  <si>
    <t>Superávit Recursos Gratuidad</t>
  </si>
  <si>
    <t>1.2.10.02.02</t>
  </si>
  <si>
    <t>Superávit Recursos Propios</t>
  </si>
  <si>
    <t>HERNANDO IBARRA CAMPOS</t>
  </si>
  <si>
    <t xml:space="preserve">    JUDITH DEL S. PLLARES F.</t>
  </si>
  <si>
    <t xml:space="preserve">      Villa del Rosario, Febrero 28 de 2025</t>
  </si>
  <si>
    <t xml:space="preserve">                 Rector</t>
  </si>
  <si>
    <t xml:space="preserve">            Pagadora</t>
  </si>
  <si>
    <t>Institución Educativa Colegio Manuel Antonio Rueda Jara</t>
  </si>
  <si>
    <t>Municipio Villa del Rosario</t>
  </si>
  <si>
    <t>EJECUCION PRESUPUESTAL DE EGRESOS</t>
  </si>
  <si>
    <t xml:space="preserve">    RENDICION DE CUENTAS VIGENCIA DEL 1º DE   ENERO AL 31 DE DICIEMBRE 2024</t>
  </si>
  <si>
    <t>Rubro</t>
  </si>
  <si>
    <t>Nombre</t>
  </si>
  <si>
    <t>Presupuesto Inicial</t>
  </si>
  <si>
    <t>MODIFICACIONES</t>
  </si>
  <si>
    <t xml:space="preserve"> Presupuesto Definitivo</t>
  </si>
  <si>
    <t>Disponibilidad</t>
  </si>
  <si>
    <t>Registros</t>
  </si>
  <si>
    <t>Definitivas</t>
  </si>
  <si>
    <t>Pagos</t>
  </si>
  <si>
    <t>Saldo por Ejc.</t>
  </si>
  <si>
    <t>% EJECUTADO</t>
  </si>
  <si>
    <t>GASTOS</t>
  </si>
  <si>
    <t>FUNCIONAMIENTO</t>
  </si>
  <si>
    <t>2.1.2</t>
  </si>
  <si>
    <t xml:space="preserve">ADQUISICIÓN DE BIENES Y SERVICIOS </t>
  </si>
  <si>
    <t>2.1.2.01</t>
  </si>
  <si>
    <t xml:space="preserve">ADQUISICIÓN DE ACTIVOS NO FINANCIEROS </t>
  </si>
  <si>
    <t>2.1.2.01.01</t>
  </si>
  <si>
    <t>ACTIVOS FIJOS</t>
  </si>
  <si>
    <t xml:space="preserve">2.1.2.01.01.003 </t>
  </si>
  <si>
    <t>Maquinaria y equipo</t>
  </si>
  <si>
    <t>2.1.2.01.01.003.03.01</t>
  </si>
  <si>
    <t xml:space="preserve">Máquinas para oficina y contabilidad, y sus partes y accesorios </t>
  </si>
  <si>
    <t>2.1.2.01.01.003.03.02</t>
  </si>
  <si>
    <t>Maquinaria de informática y sus partes, piezas y accesorios (RG)</t>
  </si>
  <si>
    <t>2.1.2.01.01.005</t>
  </si>
  <si>
    <t>OTROS ACTIVOS FIJOS</t>
  </si>
  <si>
    <t>2.1.2.01.01.005.02</t>
  </si>
  <si>
    <t>Programas de Informática y bases de datos</t>
  </si>
  <si>
    <t>.1.2.01.01.005.02.03</t>
  </si>
  <si>
    <t>2.1.2.01.01.005.02.03.01</t>
  </si>
  <si>
    <t>Programas de informática</t>
  </si>
  <si>
    <t>2.1.2.01.01.005.02.03.01.01</t>
  </si>
  <si>
    <t>Paquetes de software (RG)</t>
  </si>
  <si>
    <t>2.1.2.02</t>
  </si>
  <si>
    <t>Adquisiciones diferentes de activos</t>
  </si>
  <si>
    <t>2.1.2.02.01</t>
  </si>
  <si>
    <t xml:space="preserve">Materiales y Suministros </t>
  </si>
  <si>
    <t>2.1.2.02.01.003</t>
  </si>
  <si>
    <t>Otros bienes transportables (excepto productos metálicos, maquinaria y equipo)</t>
  </si>
  <si>
    <t>2.1.2.02.01.003.03</t>
  </si>
  <si>
    <t>Dotación Institucional de Infraestructura Educativa (RBP)</t>
  </si>
  <si>
    <t>Dotación Institucional de Infraestructura Educativa (RG)</t>
  </si>
  <si>
    <t>Dotación Institucional de Infraestructura Educativa (RP)</t>
  </si>
  <si>
    <t>2.1.2.02.01.003.04</t>
  </si>
  <si>
    <t>Adquisición de bienes (RBG)</t>
  </si>
  <si>
    <t>Adquisición de bienes (RG)</t>
  </si>
  <si>
    <t>2.1.2.02.01.003.05</t>
  </si>
  <si>
    <t>Impresos y publicaciones RG</t>
  </si>
  <si>
    <t>2.1.2.02.02</t>
  </si>
  <si>
    <t>Adquisición de servicios</t>
  </si>
  <si>
    <t>2.1.2.02.02.005</t>
  </si>
  <si>
    <t>Servicios de la construcción</t>
  </si>
  <si>
    <t>2.1.2.2.1</t>
  </si>
  <si>
    <t>Mantenimiento de Infraestructura Educativa (RG)</t>
  </si>
  <si>
    <t>2.1.2.02.02.007</t>
  </si>
  <si>
    <t>Servicios financieros y servicios conexos; servicios inmobiliarios; y servicios de arrendamiento y leasing</t>
  </si>
  <si>
    <t>2.1.2.02.02.007.01</t>
  </si>
  <si>
    <t>Arrendamientos de bienes RG</t>
  </si>
  <si>
    <t>2.1.2.02.02.007.02</t>
  </si>
  <si>
    <t>Seguros RG</t>
  </si>
  <si>
    <t>2.1.2.02.02.007.03</t>
  </si>
  <si>
    <t>Gastos bancarios (RP)</t>
  </si>
  <si>
    <t>Gastos bancarios (RBP)</t>
  </si>
  <si>
    <t>Gastos Bancarios (RG)</t>
  </si>
  <si>
    <t>Gastos Bancarios (RBG)</t>
  </si>
  <si>
    <t>2.1.2.02.02.008</t>
  </si>
  <si>
    <t>Servicios prestados a las empresas y servicios de producción</t>
  </si>
  <si>
    <t>2.1.2.02.02.008.01</t>
  </si>
  <si>
    <t>Contratación de servicios técnicos profesionales RG</t>
  </si>
  <si>
    <t>2.1.2.02.02.008.02</t>
  </si>
  <si>
    <t>Mantenimiento de equipo y mobiliario RG</t>
  </si>
  <si>
    <t>2.1.2.02.02.008.04</t>
  </si>
  <si>
    <t>Internet (RBG)</t>
  </si>
  <si>
    <t>Internet (RG)</t>
  </si>
  <si>
    <t>Internet (RP)</t>
  </si>
  <si>
    <t>TOTAL GASTOS…......................................</t>
  </si>
  <si>
    <t xml:space="preserve">                 JUDITH DEL S. PALLARES F.</t>
  </si>
  <si>
    <t>Villa del Rosario, Febrero 28 de 2025</t>
  </si>
  <si>
    <t xml:space="preserve">             Rector</t>
  </si>
  <si>
    <t xml:space="preserve">                         Pagadora</t>
  </si>
  <si>
    <t xml:space="preserve">        Institución Educativa Colegio Manuel Antonio Rueda Jara</t>
  </si>
  <si>
    <t>RENDICION DE CUENTAS VIGENCIA DEL 1º DE ENERO AL 31 DE DICIEMBRE  DEL 2024</t>
  </si>
  <si>
    <t>CONTRATACION</t>
  </si>
  <si>
    <t>2.1.2.02.02.008.01 Contratación de servicios técnicos profesionales (RG)</t>
  </si>
  <si>
    <t>Asesoria Contable Contrato de Prestación de Servicios CD-PDS-003 11/07/2022 CDP 000027 08/07/2022 Cuentas de Cobro</t>
  </si>
  <si>
    <t xml:space="preserve">Suminstro de Materiales  de Ferreteria  CD-SUM-006- 17/07/2024  CDP 000024  9-07-2024 Facturas N°. VC-27 30/07/2024 -  CD-SUM-012- 18/11/2024 CDP 000044  12/11/2024 Facturas N°. VC-39 22/11/2024 </t>
  </si>
  <si>
    <t>suministrar productos de aseo y limpieza, con destino al mantenimiento, aseo, higiene y buena presentación de las instalaciones de las sedes de la Institución Educativa Manuel Antonio Rueda Jara CD-SUM-007- 25/07/2024  CDP 000026 09/07/2024 Facturas N°. FE-10424 30/07/2024</t>
  </si>
  <si>
    <t>Suministrar Papelería, tinta para impresora y útiles de oficina para la Institución Educativa CD-SUM-009- 27/09/2024  CDP 000033  30/08/2024 Facturas N°. FEAV-1  05/10/2024</t>
  </si>
  <si>
    <t xml:space="preserve">2.1.2.01.01.003.03.02 Maquinaria de informática, y sus partes y accesorios (RG), </t>
  </si>
  <si>
    <r>
      <rPr>
        <sz val="10"/>
        <color theme="1"/>
        <rFont val="Arial"/>
        <charset val="134"/>
      </rPr>
      <t xml:space="preserve">Suministrar </t>
    </r>
    <r>
      <rPr>
        <sz val="10"/>
        <color rgb="FF000000"/>
        <rFont val="Arial"/>
        <charset val="134"/>
      </rPr>
      <t xml:space="preserve">8 Computadores de escritorio para la Sala de Informática de la técnica   de </t>
    </r>
    <r>
      <rPr>
        <sz val="10"/>
        <color theme="1"/>
        <rFont val="Calibri"/>
        <charset val="134"/>
        <scheme val="minor"/>
      </rPr>
      <t>la</t>
    </r>
    <r>
      <rPr>
        <sz val="10"/>
        <color theme="1"/>
        <rFont val="Arial"/>
        <charset val="134"/>
      </rPr>
      <t xml:space="preserve"> sede central.CD-SUM-010   23/10/2024.  CDP 000038   15/10/2024 Facturas N°. FEAV-3  30/10/2024 </t>
    </r>
  </si>
  <si>
    <t>.</t>
  </si>
  <si>
    <t>2.1.2.01.01.005.02.03.01.01 Paquetes de software (RG)</t>
  </si>
  <si>
    <t>Servicio de Renovación de suscripción Anual de Portal TNS Oficial de los siguientes Módulos: Contabilidad, Tesorería, Presupuesto y Activos Fijos. CDP 000019 15/11/2023- CD-PDS-003- 13 /06/2024 Facturas N°. PTE-52841 02/06/2024</t>
  </si>
  <si>
    <t xml:space="preserve"> 2.1.2.02.02.005.03 MANTENIMIENTO  DE INFRAESTRUCTURA EDUCATIVA (RG)</t>
  </si>
  <si>
    <t>PRESTACIÓN DE SERVICOS MANO DE OBRA  PARA EL MANTENIMIENTOS EN GENERAL DE LA OLANTA FISICA SEGÚN LAS NECESIDADES FDE CADA SEDE  DE LA INSTITUCIÓN EDUCATIVA MANUEL ANTONIO RUEDA JARA. CD-PDS-005 17/07/2024  CDP 000025 09/07/2024  Facturas N° HO - 912 30/07/2024.</t>
  </si>
  <si>
    <t>PRESTACIÓN DE SERVICOS MANO DE OBRA  PARA EL MANTENIMIENTOS EN GENERAL DE LA OLANTA FISICA SEGÚN LAS NECESIDADES FDE CADA SEDE  DE LA INSTITUCIÓN EDUCATIVA MANUEL ANTONIO RUEDA JARA. CD-PDS-013 18/11/2024  CDP 000045 12/11/2024  Facturas N° HO - 996  28/11/2024.</t>
  </si>
  <si>
    <t>2.1.2.02.02.008.02 Mantenimiento de equipo y mobiliario RG</t>
  </si>
  <si>
    <t>Mantenimiento Preventivo y correctivo de aparatos de 18 Aires acondicionados CDP 000029 13/06/2023- CD-PDS-004- 16 /06/2023 Facturas N°, INT - 470</t>
  </si>
  <si>
    <t xml:space="preserve"> Mantenimiento Preventivo de 216 Ventiladores CDP 000029 13/06/2023- CD-PDS-004- 16 /06/2023 Facturas N°, INT - 470</t>
  </si>
  <si>
    <t xml:space="preserve">  2.1.2.02.02.008.04  Internet    (RG)                  </t>
  </si>
  <si>
    <t>COMCEL S.A.</t>
  </si>
  <si>
    <t>2.1.2.02.01.003.03  DOTACIÓN INSTITUCIONAL DE INFRAESTRUCTURA EDUCATIVA (RG)</t>
  </si>
  <si>
    <t>Sministrar 170  Sillas Universitarias  para dotación de aulas de clase y el bienestar de los estudiantes de las Sedes Antonio Nariño y 20 de Julio CDS N°. 004 DEL 13/06/2024 CDP 000018  06/06/2024 Factura  N°. META 497</t>
  </si>
  <si>
    <t xml:space="preserve">Sministrar 85 pupitres unipersonales para dotación de aulas de clase y el bienestar de los estudiantes de las Sección Primaria. CDS N°. 011 DEL 23/10/2024 CDP 000039  15/10/2024 Factura  N°. FDA-7 </t>
  </si>
  <si>
    <t>2.1.2.02.02.007.02  Seguro (RG)</t>
  </si>
  <si>
    <t>POLIZA DE MANEJO</t>
  </si>
  <si>
    <t>2.1.2.02.02.007.01 Arrendamientos de bienes (RG)SECCIÓN PRIMARIA</t>
  </si>
  <si>
    <t>ALQUILER DE LA PLATAFORMA WEB EN UN SISTEMA DE GESTION ACADEMICA, COMPORTAMENTAL,ADMINISTRATIVA Y DE FORMACIÓN VIRTUAL CDP 000017 05/06/2024- CD-PDS-002- 13 /06/2024 Facturas N°.WC 1590 10/07/2024 - WC 1731 27/11/2024</t>
  </si>
  <si>
    <t xml:space="preserve">    </t>
  </si>
  <si>
    <t xml:space="preserve">2.1.2.02.02.007.03 Gastos bancarios </t>
  </si>
  <si>
    <t>CUENTA MAESTRA (RBG)</t>
  </si>
  <si>
    <t>CUENTA MAESTRA (RG)</t>
  </si>
  <si>
    <t>RECURSOS PROPIOS (RP)</t>
  </si>
  <si>
    <t>TOTAL EJECUTADO A DICIEMBRE 31 DE 2024</t>
  </si>
  <si>
    <t>HERNANDO IBARRA CAMPOS                                                                                                                               JUDITH DEL S. PALLARES F.</t>
  </si>
  <si>
    <t>Rector</t>
  </si>
  <si>
    <t>Pagadora</t>
  </si>
  <si>
    <t>CONTRATACION SECCION PRIMARIA (Gramalote)</t>
  </si>
  <si>
    <t>Asesoria Contable Contrato de Prestación de Servicios 001 13/06/2024 CDP 000016 13/06/2024 Cuentas de Cobro</t>
  </si>
  <si>
    <t xml:space="preserve">2.1.2.02.01.003.04 ADQUISICION DE BIENES (RG) </t>
  </si>
  <si>
    <t>2.1.2.02.02.005.03  MANTENIMIENTO  DE INFRAESTRUCTURA EDUCATIVA (RG)</t>
  </si>
  <si>
    <t>Adecuación e instalación de 2 tanques de 2000 litros, incluye conexiones. (incluye mano de obra y equipos). Revisión y arreglo de partes eléctricas en salón de tercero, cuarto, quinto, informática 1 y 2 piso, salón de profesores, cambio de 8 lámparas en secretaria y coordinación. (incluye mano de obra y equipos). Arreglo e instalación de llaves en 14 lavamanos, 3 sanitarios y 2 llaves de paso. Arreglo e instalación de llaves en 14 lavamanos, 3 sanitarios y 2 llaves de paso. Demoler e instalar 2.50m2 de tableta 30x30 y emboquillado de 55m2 en piso. Fabricación de canal 40cm x 20mtr = 8M2 sobre placa, incluye bloque e impermeabilización.Impermeabilización de placa 70m2.  Instalación de bajante en tubo de 4" pvc para la recolección de aguas lluvias, resane y pintura en placa    15M2. CD-PDS-005 17/07/2024  CDP 000025 09/07/2024  Facturas N° HO - 912 30/07/2024.</t>
  </si>
  <si>
    <t>Reparación de puertas metálicas (Salón educación física, baños hombres)- soldadura-pintura y ajuste. Instalación de cerradura en puerta del salón del sonido. Revisión y puesta en funcionamiento de motobomba que surte agua a varias dependencias (segundo piso, baño de docentes, área de limpieza). Salón 8-03: Instalación de dos (2) puntos eléctricos y cambio de tres (3) cajas de sobreponer en mal estado, puesta en funcionamiento de la red eléctrica. Coordinación: Revisión y destaponamiento de lavamanos en oficina de coordinación. Biblioteca: Revisión en las instalaciones eléctricas y reparación en caja de distribución a causa de corto eléctrico. Cancha Deportiva: Instalación de 2 tableros de baloncesto en arcos de la cancha y soporte de los mismos con soldadura en los extremos. Sala de Profesores: Retiro de lámparas fluorescentes e instalación de 3 puntos eléctricos para montaje de lámparas led. Sala de profesores: Cambio de 10 láminas de icopor cielo razo. Sala de Profesores: Retiro e instalación de vidrios (4): 2: 52*99 - 1: 52*96 - 1: 80*96. Sala de Profesores: Pintura y resane de salón en general 25*2.5 mtr (62.5 m2). Salón N. 6-01: Retiro de 2 lámparas de 2mtrs tipo fluorescente con balastro y reemplazo por bombillos led.  Oficina de Archivo: Cambio e instalación de 2 lámparas de sobreponer 24W. Reparación con soldadura y pintura de reja caída junto a la cancha. Reparación de tubo de presión roto que suministra el liquido a los tanques de reserva, incluye conexión para su respectivo funcionamiento. Baterías Sanitarias niños-niñas: Revisión y cambio de griferías, acoples y accesorios en 13 unidades sanitarias. Baterías Sanitarias niños-niñas: Retiro e instalación de 34 llaves jardín pcp para el correcto funcionamiento de los lavamanos. Baterías Sanitarias niños-niñas: Retiro e instalación de 34 llaves jardín pcp para el correcto funcionamiento de los lavamanos. Suministro e Instalación de vidrio de 90*1.30.  Suministro e Instalación de vidrio de 50*1.30. Suministro e Instalación de vidrio de 40*1.30. Suministro e Instalación de vidrio reflectivo de 100*1.30.CD-PDS-013 18/11/2024  CDP 000045 12/11/2024  Facturas N° HO - 996  28/11/2024.</t>
  </si>
  <si>
    <t>2.1.2.02.02.007.01 Arrendamientos de bienes (RG)</t>
  </si>
  <si>
    <t>ALQUILER DE LA PLATAFORMA WEB EN UN SISTEMA DE GESTION ACADEMICA, COMPORTAMENTAL,ADMINISTRATIVA Y DE FORMACIÓN VIRTUAL CDP 000017 05/06/2024- CD-PDS-002- 13 /06/2024 Facturas N°.WC 1590 10/07/2024 - WC1731 27/11/2024</t>
  </si>
  <si>
    <t>Mantenimiento Preventivo de aparatos de 10 Aires acondicionados CDP 000029 13/06/2023- CD-PDS-004- 16 /06/2023 Facturas N°, INT - 470 MAS MANTENEMIENTO CORRECTIVO</t>
  </si>
  <si>
    <t xml:space="preserve"> Mantenimiento Preventivo de 121 Ventiladores CDP 000029 13/06/2023- CD-PDS-004- 16 /06/2023 Facturas N°, INT - 470</t>
  </si>
  <si>
    <t>2.1.2.02.02.007.02  SEGUROS (RG)</t>
  </si>
  <si>
    <t xml:space="preserve"> 2.1.2.2.15    GASTOS BANCARIOS </t>
  </si>
  <si>
    <t>TOTAL EJECUTADO A DICIEMBRE 31 DE 2024 SEDE CENTRAL</t>
  </si>
  <si>
    <t>HERNANDO IBARRA CAMPOS                                                                                                                              JUDITH DEL S. PALLARES F.</t>
  </si>
  <si>
    <t>Villa del Rosario, enero  07 de 2025</t>
  </si>
  <si>
    <t>CONTRATACION SEDE ANTONIO NARIÑO</t>
  </si>
  <si>
    <t>Suminstro de Materiales  de Ferreteria  CD-SUM-006- 17/07/2024  CDP 000024  9-07-2024 Facturas N°. VC-27 30/07/2024 -  CD-SUM-012- 18/11/2024 CDP 000044  12/11/2024 Facturas N°. VC-39 22/11/2024  SECCIÓN PRIMARIA</t>
  </si>
  <si>
    <t>suministrar productos de aseo y limpieza, con destino al mantenimiento, aseo, higiene y buena presentación de las instalaciones de las sedes de la Institución Educativa Manuel Antonio Rueda Jara CD-SUM-007- 25/07/2024  CDP 000026 09/07/2024 Facturas N°. FE-10424 30/07/2024 Sección Primaria (Gramalote)</t>
  </si>
  <si>
    <t xml:space="preserve">Colbon por un litro para Transición </t>
  </si>
  <si>
    <t>Servicio de Renovación de suscripción Anual de Portal TNS Oficial de los siguientes Módulos: Contabilidad, Tesorería, Presupuesto y Activos Fijos. CDP 000019 15/11/2023- CD-PDS-003- 13 /06/2024 Facturas N°. PTE-52841 02/06/2024 SECCIÓN  PRIMARIA</t>
  </si>
  <si>
    <r>
      <rPr>
        <b/>
        <sz val="11"/>
        <color rgb="FF000000"/>
        <rFont val="Calibri"/>
        <charset val="134"/>
        <scheme val="minor"/>
      </rPr>
      <t>Motobomba:</t>
    </r>
    <r>
      <rPr>
        <sz val="11"/>
        <color rgb="FF000000"/>
        <rFont val="Calibri"/>
        <charset val="134"/>
        <scheme val="minor"/>
      </rPr>
      <t xml:space="preserve"> Se realizo cambios del sistema eléctrico en general de la motobomba, incluyendo flotador y sistema automático para el correcto funcionamiento de la misma. Cubierta canales: Limpieza de canales y reparación de bajantes de aguas lluvias. Salón quinto: Instalación de dos puntos eléctricos y revisión de corto eléctrico en tomacorriente. Salón Cuarto: Cambio de tomacorriente y revisión de los mismos Salón Tercero: Cambio de dos tomacorrientes y revisión de los mismos + cambio de clavija para un ventilador
Oficina Coordinación: Instalación de punto eléctrico. Baño Niños: Instalación de llave lavamanos y cambio de sifón. Baños Niñas: Instalación de división de baños en lámina galvanizada 60*2mtr. Tanques: Instalación con sus respectivas conexiones de 2 tanques aéreos de 2.000ltrs. Revisión de cortos eléctricos en los siguientes salones: PRIMERO-SEGUNDO-INFORMATICA+ Cambio de 2 tomacorrientes en salón de informática. Cambio de 2 Interruptores dobles en salones de primero y segundo. Baterías sanitarias niños-niñas: Reparación y cambio de griferías sanitarias de baños de niñas y niños. Puerta entrada principal: Instalación de cerradura en puerta de entrada principal. Motobomba: Revisión y cambio de válvula de pie e instalación de válvula universal para el correcto funcionamiento de la motobomba. Baterías sanitarias niños: Cambio de llaves lavamanos batería sanitaria niños+ Instalación de un sanitario suelto niños+ Reparación de puerta y divisiones en los baños - caídas, reforzar con escuadras. Cambio de llaves lavamanos baterías sanitarias niñas. Revisión y graduación de 3 válvulas de entrada de baños niñas. Cambio de sifón lavamanos baterías sanitarias niñas Reparación de puerta caída- refuerzo. Instalación de punto eléctrico entrada principal para el funcionamiento del parlante; Instalación de 2 puntos eléctricos en el salón del Grado 5°; Cambio de lampara led de 30*120 en salón de Grado 5°; Cambio de 4 driver para el correcto funcionamiento de las lámparas del salón de Grado 5°. Reparación de orinal y ajuste de llave lavamanos.  Revisión de palancas agua stop.  Reparación y cambio de llave con filtración de agua en el lavatraperos. CD-PDS-013 18/11/2024  CDP 000045 12/11/2024  Facturas N° HO - 996  28/11/2024.
</t>
    </r>
  </si>
  <si>
    <t>2.1.2.02.01.003.03 DOTACIÓN INSTITUCIONAL DE INFRAESTRUCTURA EDUCATIVA (RBP)</t>
  </si>
  <si>
    <t>Suministrar 110 Sillas Universitarias para dotación de aulas de clase y el bienestar de los estudiantes de las Sedes Antonio Nariño. CDS N°. 004 DEL 13/06/2024 CDP 000018  06/06/2024 Factura  META N°. 497</t>
  </si>
  <si>
    <t>Mantenimiento Preventivo de aparatos de 2 Aires acondicionados CDP 000029 13/06/2023- CD-PDS-004- 16 /06/2023 Facturas N°, INT - 470  SECCIÓN PRIMARIA</t>
  </si>
  <si>
    <t xml:space="preserve"> Mantenimiento Preventivo de 44 Ventiladores CDP 000029 13/06/2023- CD-PDS-004- 16 /06/2023 Facturas N°, INT - 470  SECCIÓN PRIMARIA</t>
  </si>
  <si>
    <t>HERNANDO IBARRA CAMPOS                                                                                                                            JUDITH DEL S. PALLARES F.</t>
  </si>
  <si>
    <t>CONTRATACION SEDE  ANTONIO NARIÑO</t>
  </si>
  <si>
    <t>Reparación de puerta principal, reja parque de niños, portón de la cancha, puerta preescolar, incluye soldadura y pintura. Adecuación e instalación de 2 tanques de 2000 litros con bases en ladrillo. Instalación 4 puntos eléctricos en salón grado quinto. CDP 000025 09/07/2024  Facturas N° HO - 912 30/07/2024.</t>
  </si>
  <si>
    <t xml:space="preserve">Comedor Escolar: Reparación de filtración en tubo que distribuye agua potable al comedor escolar y cambio de sifón de lavaplatos. Tanques: Reparación de filtración de agua potable en tanques de reserva junto al comedor y cambio de accesorios de conexión. Reparación puntos e instalaciones eléctricas salones varios:                                                                                SALON CUARTO: Reemplazo de lampara de balastro por punto para plafón. 
SALON CUARTO: Cambio de una (1) caja 4*2 de sobreponer.SALON TERCERO: Cambio de una (1) tomacorriente doble
SALON SEGUNDO: Reemplazo de 4 lampara de balastro por 4 puntos para plafón 
SALON SEGUNDO: Cambio de dos (2) caja 4*2 de sobreponer
SALON SEGUNDO: Cambio de dos(2) tomacorriente doble
BAÑOS: Instalación de dos (2) lámparas led de 20w
BAÑOS: Reemplazo de 5 bombillos led 50w. SALON PREESCOLAR: Reemplazo de 4 lampara de balastro por 4 puntos para plafón. SALON PREESCOLAR: Traslado de un tomacorriente para funcionamiento de ventilador. ENTRADA PRINCIPAL: Cambio de un interruptor sencillo, con caja de sobreponer. COORDINACION: Reemplazo de 4 lámparas led de incrustar. SALON PRIMERO:   Reemplazo de 2 lampara de balastro por 2 puntos para plafón. SALON PRIMERO: Instalación de 2 puntos eléctricos para ventiladores. SALON PRIMERO: Anulación de punto eléctrico y cambio de tomacorriente doble
Motobomba: Reparación y mantenimiento al sistema de bombeo de la motobomba de agua potable (incluye cambio de flotador, válvula de pie, conexiones hidráulicas, engrase, pintura y conexiones eléctricas)
Salón de Informática: Mantenimiento y cuadre de puerta en mal estado (pintura y soldadura)
Parque Infantil: Reparación y adecuación de los columpios y de las rejas y puertas del parque infantil (incluye soldadura-instalación de tubos-pintura) 6.80*1.80.  Portón: Adecuación e instalación de marco de corredera de portón de la entrada principal.  CD-PDS-013 18/11/2024  CDP 000045 12/11/2024  Facturas N° HO - 996  28/11/2024.
</t>
  </si>
  <si>
    <t>Suministrar 60 Sillas Universitarias para dotación de aulas de clase y el bienestar de los estudiantes de las Sede Veinte de julio. CDS N°. 004 DEL 13/06/2024 CDP 000018  06/06/2024 Factura  META N°. 497</t>
  </si>
  <si>
    <t>Mantenimiento preventivo de 19  Ventiladores de pared y 2 aires acondicionados minisplit de la sala de informastica, 1 aire acondicionado minisplit en la coordinación. Mantenimiento correctivo de Aire acondicinado se realiza arreglo en tarjeta electronica en evaporadora en la sala de informatica.</t>
  </si>
  <si>
    <t>2.1.2.2.10 SEGUROS (RG)</t>
  </si>
  <si>
    <t>HERNANDO IBARRA CAMPOS                                                                                                                    JUDITH DEL S. PALLARES F.</t>
  </si>
  <si>
    <t xml:space="preserve">                  Institución Educativa  Manuel Antonio Rueda Jara</t>
  </si>
  <si>
    <t xml:space="preserve">                                                                                 Municipio Villa del Rosario</t>
  </si>
  <si>
    <t>POLIZAS DEL ESABLECIMIENTO EDUCATIVO</t>
  </si>
  <si>
    <t>FECHA DE COMPRA</t>
  </si>
  <si>
    <t>ASEGURADORA</t>
  </si>
  <si>
    <t>CUBRIMIENTO</t>
  </si>
  <si>
    <t>VALOR</t>
  </si>
  <si>
    <t>BENEFICIARIO</t>
  </si>
  <si>
    <t>PERIODO ASEGURADO /FECHA INICIAL - FECHA FINAL</t>
  </si>
  <si>
    <t>N°. DE POLIZA</t>
  </si>
  <si>
    <t>Aseguradora Solidaria de Colombia</t>
  </si>
  <si>
    <t xml:space="preserve">Poliza de Manejo </t>
  </si>
  <si>
    <t>675,028,00</t>
  </si>
  <si>
    <t>Rector y Tesorera</t>
  </si>
  <si>
    <t>Fecha inicial 08/08/2022  Fecha final 08/08/2023</t>
  </si>
  <si>
    <t>460 -64 - 994000000647</t>
  </si>
  <si>
    <t xml:space="preserve">             JUDITH DEL S. PLLARES F.</t>
  </si>
  <si>
    <t xml:space="preserve">                       Pagadora</t>
  </si>
  <si>
    <t>Villa del Rosario, Febrero 28 de 2023</t>
  </si>
  <si>
    <t xml:space="preserve">                                                  SITUACIÓN DE TESORERIA</t>
  </si>
  <si>
    <t>CONCEPTO</t>
  </si>
  <si>
    <t>CUENTA MAESTRA</t>
  </si>
  <si>
    <t>CUENTA RECURSOS PROPIOS</t>
  </si>
  <si>
    <t>CUENTA PAGADORA</t>
  </si>
  <si>
    <t>DISPONIBILIDADES</t>
  </si>
  <si>
    <t>Bancos</t>
  </si>
  <si>
    <t>TOTAL DISPONIBILIDADES</t>
  </si>
  <si>
    <t>EXIGIBILIDADES</t>
  </si>
  <si>
    <t>Recursos de Terceros</t>
  </si>
  <si>
    <t>Cheques no cobrados</t>
  </si>
  <si>
    <t>Cuentas por pagar</t>
  </si>
  <si>
    <t>Otras Exigibilidades</t>
  </si>
  <si>
    <t>Reservas Presupuestales</t>
  </si>
  <si>
    <t>TOTAL EXIGIBILIDADES</t>
  </si>
  <si>
    <t>SITUACIONES DETESORERIA (1-2)</t>
  </si>
  <si>
    <t>Se debe anexar certificación saldo en bancos a 31 de diciembre del respectivo año.</t>
  </si>
  <si>
    <t xml:space="preserve">                     Institución Educativa Colegio Manuel Antonio Rueda Jara</t>
  </si>
  <si>
    <t>CONTRATACION SEDE  20 DE JULIO</t>
  </si>
  <si>
    <t xml:space="preserve">                             INFORME FINANCIERO</t>
  </si>
  <si>
    <t xml:space="preserve">         INGRESOS</t>
  </si>
  <si>
    <t xml:space="preserve">DESCRIPCIÓN </t>
  </si>
  <si>
    <t>FUENTE</t>
  </si>
  <si>
    <t xml:space="preserve">N° de Resolución  004617 del 11/04/2024 </t>
  </si>
  <si>
    <t>SISTEMA GENERAL DE PARTICIPACIONES</t>
  </si>
  <si>
    <t>Certificados exalumnos</t>
  </si>
  <si>
    <t>Certificados exalunos</t>
  </si>
  <si>
    <t>Arrendamiento</t>
  </si>
  <si>
    <t>Tienda escolar</t>
  </si>
  <si>
    <t>Recursos de Balance Gratuidad</t>
  </si>
  <si>
    <t>Recursos de Balance Propios</t>
  </si>
  <si>
    <t>Rendimiento Financiero (RG)</t>
  </si>
  <si>
    <t xml:space="preserve">                                                                                                                                          TOTAL, INGRESOS</t>
  </si>
  <si>
    <t xml:space="preserve"> Recursos Gratuidad </t>
  </si>
  <si>
    <t xml:space="preserve">2.1.2.02.02.008.04  Internet    (RG )                 </t>
  </si>
  <si>
    <t xml:space="preserve"> Recursos Propios</t>
  </si>
  <si>
    <t xml:space="preserve">                                                                                                         TOTAL, GASTOS</t>
  </si>
  <si>
    <t xml:space="preserve">                   SUPER AVIT/ DEFICIT</t>
  </si>
  <si>
    <t xml:space="preserve">    =       INGRESOS - GASTOS</t>
  </si>
  <si>
    <t>CUENTAS POR PAGAR</t>
  </si>
  <si>
    <t>NUMERO</t>
  </si>
  <si>
    <t>FECHA</t>
  </si>
  <si>
    <t>NIT</t>
  </si>
  <si>
    <t>BENEFICIARIO/DESCRIPCIÓN</t>
  </si>
  <si>
    <t>TOTAL DEFINITIVA</t>
  </si>
  <si>
    <t>TOTAL GIRADO</t>
  </si>
  <si>
    <t>TOTAL SALDO</t>
  </si>
  <si>
    <t>Fecha inicial 08/08/2024  Fecha final 08/08/2025</t>
  </si>
  <si>
    <r>
      <t xml:space="preserve">2.1.2.02.01.003.04     ADQUISICIÓN DE BIENES </t>
    </r>
    <r>
      <rPr>
        <sz val="12"/>
        <color rgb="FF000000"/>
        <rFont val="Calibri"/>
        <charset val="134"/>
        <scheme val="minor"/>
      </rPr>
      <t>(</t>
    </r>
    <r>
      <rPr>
        <sz val="12"/>
        <color theme="1"/>
        <rFont val="Calibri"/>
        <charset val="134"/>
        <scheme val="minor"/>
      </rPr>
      <t>RG)</t>
    </r>
  </si>
  <si>
    <t>2.1.2.02.01.003.03  DOTACIÓN INSTITUCIONAL DE INFRAESTRUCTURA EDUCATIVA (RBP)</t>
  </si>
  <si>
    <t>2.1.2.02.01.003.03  DOTACIÓN INSTITUCIONAL DE INFRAESTRUCTURA EDUCATIVA (RBP)  (RG)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</si>
</sst>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[$$-240A]\ * #,##0.00_-;\-[$$-240A]\ * #,##0.00_-;_-[$$-240A]\ * &quot;-&quot;??_-;_-@_-"/>
    <numFmt numFmtId="166" formatCode="&quot;$&quot;\ #,##0.00"/>
    <numFmt numFmtId="167" formatCode="_(* #,##0_);_(* \(#,##0\);_(* &quot;-&quot;??_);_(@_)"/>
  </numFmts>
  <fonts count="72">
    <font>
      <sz val="11"/>
      <color theme="1"/>
      <name val="Calibri"/>
      <charset val="134"/>
      <scheme val="minor"/>
    </font>
    <font>
      <sz val="20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b/>
      <sz val="12"/>
      <color theme="0"/>
      <name val="Calibri"/>
      <charset val="134"/>
      <scheme val="minor"/>
    </font>
    <font>
      <sz val="11"/>
      <color theme="0"/>
      <name val="Calibri"/>
      <charset val="134"/>
      <scheme val="minor"/>
    </font>
    <font>
      <sz val="10"/>
      <color theme="1"/>
      <name val="Verdana"/>
      <charset val="134"/>
    </font>
    <font>
      <sz val="11"/>
      <color theme="1"/>
      <name val="Verdana"/>
      <charset val="134"/>
    </font>
    <font>
      <sz val="10"/>
      <color theme="1"/>
      <name val="Calibri"/>
      <charset val="134"/>
      <scheme val="minor"/>
    </font>
    <font>
      <sz val="10"/>
      <color theme="1"/>
      <name val="Verdana"/>
      <charset val="134"/>
    </font>
    <font>
      <sz val="18"/>
      <color theme="1"/>
      <name val="Calibri"/>
      <charset val="134"/>
      <scheme val="minor"/>
    </font>
    <font>
      <b/>
      <sz val="16"/>
      <color theme="0"/>
      <name val="Calibri"/>
      <charset val="134"/>
      <scheme val="minor"/>
    </font>
    <font>
      <b/>
      <sz val="12"/>
      <color theme="1"/>
      <name val="Verdana"/>
      <charset val="134"/>
    </font>
    <font>
      <b/>
      <sz val="10"/>
      <color theme="1"/>
      <name val="Verdana"/>
      <charset val="134"/>
    </font>
    <font>
      <sz val="11"/>
      <color theme="0"/>
      <name val="Verdana"/>
      <charset val="134"/>
    </font>
    <font>
      <b/>
      <sz val="11"/>
      <color theme="1"/>
      <name val="Verdana"/>
      <charset val="134"/>
    </font>
    <font>
      <b/>
      <sz val="11"/>
      <color theme="0"/>
      <name val="Calibri"/>
      <charset val="134"/>
      <scheme val="minor"/>
    </font>
    <font>
      <b/>
      <sz val="11"/>
      <color theme="0"/>
      <name val="Calibri"/>
      <charset val="134"/>
    </font>
    <font>
      <b/>
      <sz val="10"/>
      <color theme="0"/>
      <name val="Calibri"/>
      <charset val="134"/>
      <scheme val="minor"/>
    </font>
    <font>
      <b/>
      <sz val="10"/>
      <color theme="0"/>
      <name val="Calibri"/>
      <charset val="134"/>
    </font>
    <font>
      <b/>
      <sz val="12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sz val="12"/>
      <color theme="1"/>
      <name val="Verdana"/>
      <charset val="134"/>
    </font>
    <font>
      <sz val="10"/>
      <color theme="1"/>
      <name val="Calibri"/>
      <charset val="134"/>
    </font>
    <font>
      <sz val="10"/>
      <color rgb="FF000000"/>
      <name val="Arial"/>
      <charset val="134"/>
    </font>
    <font>
      <b/>
      <sz val="12"/>
      <color theme="1"/>
      <name val="Calibri"/>
      <charset val="134"/>
    </font>
    <font>
      <sz val="10"/>
      <color theme="1"/>
      <name val="Arial"/>
      <charset val="134"/>
    </font>
    <font>
      <sz val="12"/>
      <color theme="1"/>
      <name val="Calibri"/>
      <charset val="134"/>
    </font>
    <font>
      <b/>
      <sz val="10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0"/>
      <color theme="1"/>
      <name val="Verdana"/>
      <charset val="134"/>
    </font>
    <font>
      <sz val="10"/>
      <color rgb="FF000000"/>
      <name val="Calibri"/>
      <charset val="134"/>
      <scheme val="minor"/>
    </font>
    <font>
      <b/>
      <sz val="10"/>
      <name val="Calibri"/>
      <charset val="134"/>
    </font>
    <font>
      <sz val="14"/>
      <color theme="1"/>
      <name val="Calibri"/>
      <charset val="134"/>
    </font>
    <font>
      <b/>
      <sz val="11"/>
      <color theme="1"/>
      <name val="Arial"/>
      <charset val="134"/>
    </font>
    <font>
      <sz val="9"/>
      <color theme="1"/>
      <name val="Calibri"/>
      <charset val="134"/>
    </font>
    <font>
      <sz val="11"/>
      <color theme="1"/>
      <name val="Calibri"/>
      <charset val="134"/>
    </font>
    <font>
      <sz val="14"/>
      <color theme="1"/>
      <name val="Verdana"/>
      <charset val="134"/>
    </font>
    <font>
      <b/>
      <sz val="10"/>
      <color theme="1"/>
      <name val="Calibri"/>
      <charset val="134"/>
    </font>
    <font>
      <b/>
      <sz val="14"/>
      <color theme="1"/>
      <name val="Verdana"/>
      <charset val="134"/>
    </font>
    <font>
      <sz val="9"/>
      <color theme="1"/>
      <name val="Arial"/>
      <charset val="134"/>
    </font>
    <font>
      <sz val="10"/>
      <color indexed="8"/>
      <name val="Calibri"/>
      <charset val="134"/>
    </font>
    <font>
      <sz val="10"/>
      <color indexed="8"/>
      <name val="Arial"/>
      <charset val="134"/>
    </font>
    <font>
      <sz val="11"/>
      <color rgb="FF000000"/>
      <name val="Arial"/>
      <charset val="134"/>
    </font>
    <font>
      <sz val="11"/>
      <name val="Calibri"/>
      <charset val="134"/>
      <scheme val="minor"/>
    </font>
    <font>
      <sz val="9"/>
      <color theme="1"/>
      <name val="Calibri"/>
      <charset val="134"/>
      <scheme val="minor"/>
    </font>
    <font>
      <b/>
      <sz val="11"/>
      <color rgb="FF000000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2"/>
      <color theme="1"/>
      <name val="Cambria"/>
      <charset val="134"/>
    </font>
    <font>
      <b/>
      <sz val="11"/>
      <name val="Calibri"/>
      <charset val="134"/>
      <scheme val="minor"/>
    </font>
    <font>
      <sz val="11"/>
      <color theme="1"/>
      <name val="Arial"/>
      <charset val="134"/>
    </font>
    <font>
      <b/>
      <sz val="10"/>
      <name val="Calibri"/>
      <charset val="134"/>
      <scheme val="minor"/>
    </font>
    <font>
      <sz val="10"/>
      <color theme="1"/>
      <name val="Calibri"/>
      <charset val="134"/>
    </font>
    <font>
      <b/>
      <sz val="12"/>
      <color theme="1"/>
      <name val="Verdana"/>
      <charset val="134"/>
    </font>
    <font>
      <b/>
      <sz val="10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1"/>
      <color theme="1"/>
      <name val="Arial"/>
      <charset val="134"/>
    </font>
    <font>
      <b/>
      <sz val="10"/>
      <color theme="1"/>
      <name val="Arial"/>
      <charset val="134"/>
    </font>
    <font>
      <sz val="11"/>
      <color theme="1"/>
      <name val="Arial"/>
      <charset val="134"/>
    </font>
    <font>
      <sz val="11"/>
      <color rgb="FF000000"/>
      <name val="Calibri"/>
      <charset val="134"/>
    </font>
    <font>
      <b/>
      <sz val="11"/>
      <color theme="1"/>
      <name val="Calibri"/>
      <charset val="134"/>
      <scheme val="minor"/>
    </font>
    <font>
      <b/>
      <sz val="9"/>
      <color theme="1"/>
      <name val="Verdana"/>
      <charset val="134"/>
    </font>
    <font>
      <b/>
      <sz val="9"/>
      <color theme="1"/>
      <name val="Verdana"/>
      <charset val="134"/>
    </font>
    <font>
      <sz val="11"/>
      <color theme="1"/>
      <name val="Verdana"/>
      <charset val="134"/>
    </font>
    <font>
      <b/>
      <sz val="9"/>
      <color theme="1"/>
      <name val="Calibri"/>
      <charset val="134"/>
      <scheme val="minor"/>
    </font>
    <font>
      <b/>
      <sz val="9"/>
      <color theme="1"/>
      <name val="Calibri"/>
      <charset val="134"/>
      <scheme val="minor"/>
    </font>
    <font>
      <sz val="14"/>
      <color theme="1"/>
      <name val="Calibri"/>
      <charset val="134"/>
      <scheme val="minor"/>
    </font>
    <font>
      <b/>
      <sz val="8"/>
      <color theme="1"/>
      <name val="Calibri"/>
      <charset val="134"/>
      <scheme val="minor"/>
    </font>
    <font>
      <b/>
      <sz val="8"/>
      <color theme="1"/>
      <name val="Verdana"/>
      <charset val="134"/>
    </font>
    <font>
      <sz val="12"/>
      <color rgb="FF000000"/>
      <name val="Calibri"/>
      <charset val="134"/>
      <scheme val="minor"/>
    </font>
    <font>
      <sz val="12"/>
      <color theme="1"/>
      <name val="Calibri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3AFEB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884029663991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5" tint="0.39988402966399123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EB6F4"/>
        <bgColor indexed="64"/>
      </patternFill>
    </fill>
    <fill>
      <patternFill patternType="solid">
        <fgColor rgb="FFA2E8F2"/>
        <bgColor indexed="64"/>
      </patternFill>
    </fill>
    <fill>
      <patternFill patternType="solid">
        <fgColor theme="3" tint="0.79989013336588644"/>
        <bgColor indexed="64"/>
      </patternFill>
    </fill>
    <fill>
      <patternFill patternType="solid">
        <fgColor theme="6" tint="0.39988402966399123"/>
        <bgColor indexed="64"/>
      </patternFill>
    </fill>
    <fill>
      <patternFill patternType="solid">
        <fgColor theme="4" tint="0.39991454817346722"/>
        <bgColor indexed="64"/>
      </patternFill>
    </fill>
    <fill>
      <patternFill patternType="solid">
        <fgColor rgb="FFA1F5F9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rgb="FFD2C3F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5" tint="0.7998901333658864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</borders>
  <cellStyleXfs count="5">
    <xf numFmtId="0" fontId="0" fillId="0" borderId="0"/>
    <xf numFmtId="43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41" fontId="56" fillId="0" borderId="0" applyFont="0" applyFill="0" applyBorder="0" applyAlignment="0" applyProtection="0"/>
  </cellStyleXfs>
  <cellXfs count="40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0" fontId="6" fillId="2" borderId="1" xfId="0" applyFont="1" applyFill="1" applyBorder="1"/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/>
    <xf numFmtId="43" fontId="0" fillId="0" borderId="1" xfId="1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6" fillId="0" borderId="0" xfId="0" applyFont="1"/>
    <xf numFmtId="0" fontId="9" fillId="0" borderId="0" xfId="0" applyFont="1"/>
    <xf numFmtId="0" fontId="0" fillId="3" borderId="0" xfId="0" applyFill="1"/>
    <xf numFmtId="0" fontId="10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165" fontId="0" fillId="0" borderId="1" xfId="0" applyNumberFormat="1" applyBorder="1"/>
    <xf numFmtId="0" fontId="0" fillId="2" borderId="1" xfId="0" applyFill="1" applyBorder="1"/>
    <xf numFmtId="0" fontId="0" fillId="2" borderId="0" xfId="0" applyFill="1"/>
    <xf numFmtId="0" fontId="12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wrapText="1"/>
    </xf>
    <xf numFmtId="0" fontId="0" fillId="2" borderId="0" xfId="0" applyFill="1" applyAlignment="1">
      <alignment wrapText="1"/>
    </xf>
    <xf numFmtId="0" fontId="13" fillId="2" borderId="0" xfId="0" applyFont="1" applyFill="1"/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15" fillId="2" borderId="0" xfId="0" applyFont="1" applyFill="1"/>
    <xf numFmtId="0" fontId="16" fillId="0" borderId="1" xfId="0" applyFont="1" applyBorder="1"/>
    <xf numFmtId="0" fontId="10" fillId="0" borderId="1" xfId="0" applyFont="1" applyBorder="1" applyAlignment="1">
      <alignment horizontal="right"/>
    </xf>
    <xf numFmtId="0" fontId="8" fillId="0" borderId="1" xfId="0" applyFont="1" applyBorder="1"/>
    <xf numFmtId="4" fontId="10" fillId="0" borderId="1" xfId="0" applyNumberFormat="1" applyFont="1" applyBorder="1" applyAlignment="1">
      <alignment horizontal="right"/>
    </xf>
    <xf numFmtId="43" fontId="10" fillId="0" borderId="1" xfId="1" applyFont="1" applyBorder="1" applyAlignment="1">
      <alignment horizontal="right"/>
    </xf>
    <xf numFmtId="0" fontId="6" fillId="2" borderId="0" xfId="0" applyFont="1" applyFill="1"/>
    <xf numFmtId="0" fontId="2" fillId="0" borderId="1" xfId="0" applyFont="1" applyBorder="1"/>
    <xf numFmtId="4" fontId="10" fillId="0" borderId="1" xfId="0" applyNumberFormat="1" applyFont="1" applyBorder="1"/>
    <xf numFmtId="0" fontId="0" fillId="3" borderId="1" xfId="0" applyFill="1" applyBorder="1"/>
    <xf numFmtId="0" fontId="10" fillId="0" borderId="1" xfId="0" applyFont="1" applyBorder="1" applyAlignment="1">
      <alignment horizontal="left"/>
    </xf>
    <xf numFmtId="0" fontId="17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165" fontId="9" fillId="0" borderId="1" xfId="2" applyNumberFormat="1" applyFont="1" applyBorder="1" applyAlignment="1"/>
    <xf numFmtId="0" fontId="9" fillId="0" borderId="1" xfId="0" applyFont="1" applyBorder="1" applyAlignment="1">
      <alignment horizontal="left" vertical="center" wrapText="1"/>
    </xf>
    <xf numFmtId="165" fontId="9" fillId="4" borderId="1" xfId="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vertical="center"/>
    </xf>
    <xf numFmtId="165" fontId="9" fillId="0" borderId="1" xfId="1" applyNumberFormat="1" applyFont="1" applyBorder="1" applyAlignment="1">
      <alignment horizontal="right" vertical="center" wrapText="1"/>
    </xf>
    <xf numFmtId="0" fontId="6" fillId="2" borderId="2" xfId="0" applyFont="1" applyFill="1" applyBorder="1"/>
    <xf numFmtId="0" fontId="9" fillId="0" borderId="3" xfId="0" applyFont="1" applyBorder="1" applyAlignment="1">
      <alignment vertical="center" wrapText="1"/>
    </xf>
    <xf numFmtId="0" fontId="0" fillId="4" borderId="2" xfId="0" applyFill="1" applyBorder="1"/>
    <xf numFmtId="0" fontId="9" fillId="0" borderId="4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165" fontId="2" fillId="0" borderId="1" xfId="0" applyNumberFormat="1" applyFont="1" applyBorder="1"/>
    <xf numFmtId="0" fontId="17" fillId="2" borderId="1" xfId="0" applyFont="1" applyFill="1" applyBorder="1" applyAlignment="1">
      <alignment wrapText="1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/>
    <xf numFmtId="0" fontId="19" fillId="2" borderId="1" xfId="0" applyFont="1" applyFill="1" applyBorder="1"/>
    <xf numFmtId="165" fontId="0" fillId="0" borderId="8" xfId="0" applyNumberFormat="1" applyBorder="1" applyAlignment="1">
      <alignment horizontal="center"/>
    </xf>
    <xf numFmtId="0" fontId="19" fillId="2" borderId="1" xfId="0" applyFont="1" applyFill="1" applyBorder="1" applyAlignment="1">
      <alignment wrapText="1"/>
    </xf>
    <xf numFmtId="166" fontId="0" fillId="4" borderId="8" xfId="0" applyNumberFormat="1" applyFont="1" applyFill="1" applyBorder="1"/>
    <xf numFmtId="0" fontId="20" fillId="2" borderId="9" xfId="0" applyFont="1" applyFill="1" applyBorder="1" applyAlignment="1">
      <alignment vertical="center" wrapText="1"/>
    </xf>
    <xf numFmtId="165" fontId="0" fillId="4" borderId="1" xfId="0" applyNumberFormat="1" applyFont="1" applyFill="1" applyBorder="1"/>
    <xf numFmtId="0" fontId="20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165" fontId="0" fillId="4" borderId="1" xfId="2" applyNumberFormat="1" applyFont="1" applyFill="1" applyBorder="1"/>
    <xf numFmtId="0" fontId="6" fillId="2" borderId="0" xfId="0" applyFont="1" applyFill="1" applyAlignment="1">
      <alignment vertical="center"/>
    </xf>
    <xf numFmtId="165" fontId="0" fillId="0" borderId="1" xfId="4" applyNumberFormat="1" applyFont="1" applyBorder="1"/>
    <xf numFmtId="49" fontId="18" fillId="2" borderId="1" xfId="0" applyNumberFormat="1" applyFont="1" applyFill="1" applyBorder="1" applyAlignment="1">
      <alignment wrapText="1"/>
    </xf>
    <xf numFmtId="0" fontId="6" fillId="2" borderId="4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0" fillId="0" borderId="1" xfId="0" applyFont="1" applyBorder="1" applyAlignment="1">
      <alignment horizontal="center"/>
    </xf>
    <xf numFmtId="165" fontId="6" fillId="2" borderId="1" xfId="0" applyNumberFormat="1" applyFont="1" applyFill="1" applyBorder="1"/>
    <xf numFmtId="4" fontId="0" fillId="3" borderId="0" xfId="0" applyNumberFormat="1" applyFill="1"/>
    <xf numFmtId="0" fontId="21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2" fillId="6" borderId="1" xfId="0" applyFont="1" applyFill="1" applyBorder="1"/>
    <xf numFmtId="164" fontId="23" fillId="0" borderId="0" xfId="1" applyNumberFormat="1" applyFont="1" applyFill="1" applyBorder="1" applyAlignment="1">
      <alignment vertical="center" wrapText="1"/>
    </xf>
    <xf numFmtId="49" fontId="24" fillId="0" borderId="2" xfId="0" applyNumberFormat="1" applyFont="1" applyBorder="1" applyAlignment="1">
      <alignment wrapText="1"/>
    </xf>
    <xf numFmtId="41" fontId="25" fillId="0" borderId="1" xfId="4" applyFont="1" applyBorder="1" applyAlignment="1">
      <alignment horizontal="right" vertical="center" wrapText="1"/>
    </xf>
    <xf numFmtId="49" fontId="24" fillId="0" borderId="0" xfId="0" applyNumberFormat="1" applyFont="1"/>
    <xf numFmtId="164" fontId="16" fillId="6" borderId="8" xfId="1" applyNumberFormat="1" applyFont="1" applyFill="1" applyBorder="1" applyAlignment="1">
      <alignment vertical="center" wrapText="1"/>
    </xf>
    <xf numFmtId="164" fontId="16" fillId="4" borderId="0" xfId="1" applyNumberFormat="1" applyFont="1" applyFill="1" applyBorder="1" applyAlignment="1">
      <alignment vertical="center" wrapText="1"/>
    </xf>
    <xf numFmtId="49" fontId="26" fillId="7" borderId="1" xfId="0" applyNumberFormat="1" applyFont="1" applyFill="1" applyBorder="1"/>
    <xf numFmtId="49" fontId="27" fillId="0" borderId="1" xfId="0" applyNumberFormat="1" applyFont="1" applyBorder="1" applyAlignment="1">
      <alignment wrapText="1"/>
    </xf>
    <xf numFmtId="165" fontId="10" fillId="4" borderId="1" xfId="1" applyNumberFormat="1" applyFont="1" applyFill="1" applyBorder="1" applyAlignment="1">
      <alignment horizontal="center" wrapText="1"/>
    </xf>
    <xf numFmtId="0" fontId="27" fillId="0" borderId="1" xfId="0" applyFont="1" applyBorder="1" applyAlignment="1">
      <alignment wrapText="1"/>
    </xf>
    <xf numFmtId="165" fontId="10" fillId="0" borderId="1" xfId="4" applyNumberFormat="1" applyFont="1" applyFill="1" applyBorder="1" applyAlignment="1">
      <alignment horizontal="right" vertical="center" wrapText="1"/>
    </xf>
    <xf numFmtId="0" fontId="0" fillId="0" borderId="1" xfId="0" applyFont="1" applyBorder="1"/>
    <xf numFmtId="49" fontId="28" fillId="0" borderId="0" xfId="0" applyNumberFormat="1" applyFont="1"/>
    <xf numFmtId="164" fontId="16" fillId="7" borderId="1" xfId="1" applyNumberFormat="1" applyFont="1" applyFill="1" applyBorder="1" applyAlignment="1">
      <alignment vertical="center" wrapText="1"/>
    </xf>
    <xf numFmtId="0" fontId="29" fillId="8" borderId="1" xfId="0" applyFont="1" applyFill="1" applyBorder="1"/>
    <xf numFmtId="0" fontId="30" fillId="0" borderId="1" xfId="0" applyFont="1" applyBorder="1" applyAlignment="1">
      <alignment horizontal="left" wrapText="1"/>
    </xf>
    <xf numFmtId="44" fontId="30" fillId="0" borderId="1" xfId="4" applyNumberFormat="1" applyFont="1" applyBorder="1"/>
    <xf numFmtId="166" fontId="16" fillId="8" borderId="1" xfId="0" applyNumberFormat="1" applyFont="1" applyFill="1" applyBorder="1"/>
    <xf numFmtId="0" fontId="27" fillId="0" borderId="0" xfId="0" applyFont="1" applyAlignment="1">
      <alignment horizontal="justify" vertical="center" wrapText="1"/>
    </xf>
    <xf numFmtId="43" fontId="16" fillId="4" borderId="0" xfId="1" applyFont="1" applyFill="1" applyBorder="1" applyAlignment="1"/>
    <xf numFmtId="0" fontId="31" fillId="9" borderId="9" xfId="0" applyFont="1" applyFill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30" fillId="0" borderId="9" xfId="0" applyFont="1" applyBorder="1" applyAlignment="1">
      <alignment wrapText="1"/>
    </xf>
    <xf numFmtId="41" fontId="25" fillId="0" borderId="7" xfId="4" applyFont="1" applyBorder="1" applyAlignment="1">
      <alignment horizontal="right" vertical="center" wrapText="1"/>
    </xf>
    <xf numFmtId="0" fontId="32" fillId="0" borderId="1" xfId="0" applyFont="1" applyBorder="1" applyAlignment="1">
      <alignment horizontal="justify" vertical="center" wrapText="1"/>
    </xf>
    <xf numFmtId="49" fontId="10" fillId="0" borderId="0" xfId="0" applyNumberFormat="1" applyFont="1"/>
    <xf numFmtId="164" fontId="31" fillId="10" borderId="1" xfId="1" applyNumberFormat="1" applyFont="1" applyFill="1" applyBorder="1" applyAlignment="1">
      <alignment vertical="center" wrapText="1"/>
    </xf>
    <xf numFmtId="49" fontId="31" fillId="11" borderId="1" xfId="0" applyNumberFormat="1" applyFont="1" applyFill="1" applyBorder="1"/>
    <xf numFmtId="41" fontId="0" fillId="0" borderId="8" xfId="4" applyFont="1" applyBorder="1"/>
    <xf numFmtId="0" fontId="0" fillId="0" borderId="1" xfId="0" applyFont="1" applyBorder="1" applyAlignment="1">
      <alignment horizontal="left" wrapText="1"/>
    </xf>
    <xf numFmtId="44" fontId="0" fillId="0" borderId="1" xfId="4" applyNumberFormat="1" applyFont="1" applyBorder="1"/>
    <xf numFmtId="41" fontId="3" fillId="11" borderId="1" xfId="0" applyNumberFormat="1" applyFont="1" applyFill="1" applyBorder="1"/>
    <xf numFmtId="0" fontId="33" fillId="7" borderId="1" xfId="0" applyFont="1" applyFill="1" applyBorder="1" applyAlignment="1">
      <alignment vertical="center" wrapText="1"/>
    </xf>
    <xf numFmtId="164" fontId="13" fillId="4" borderId="0" xfId="1" applyNumberFormat="1" applyFont="1" applyFill="1" applyBorder="1" applyAlignment="1">
      <alignment vertical="center" wrapText="1"/>
    </xf>
    <xf numFmtId="49" fontId="34" fillId="0" borderId="0" xfId="0" applyNumberFormat="1" applyFont="1"/>
    <xf numFmtId="164" fontId="35" fillId="7" borderId="1" xfId="1" applyNumberFormat="1" applyFont="1" applyFill="1" applyBorder="1" applyAlignment="1">
      <alignment vertical="center" wrapText="1"/>
    </xf>
    <xf numFmtId="49" fontId="36" fillId="0" borderId="2" xfId="0" applyNumberFormat="1" applyFont="1" applyBorder="1" applyAlignment="1">
      <alignment wrapText="1"/>
    </xf>
    <xf numFmtId="49" fontId="31" fillId="12" borderId="1" xfId="0" applyNumberFormat="1" applyFont="1" applyFill="1" applyBorder="1"/>
    <xf numFmtId="43" fontId="23" fillId="0" borderId="0" xfId="1" applyFont="1" applyFill="1" applyBorder="1" applyAlignment="1">
      <alignment vertical="center" wrapText="1"/>
    </xf>
    <xf numFmtId="49" fontId="10" fillId="4" borderId="1" xfId="0" applyNumberFormat="1" applyFont="1" applyFill="1" applyBorder="1"/>
    <xf numFmtId="164" fontId="37" fillId="0" borderId="1" xfId="1" applyNumberFormat="1" applyFont="1" applyFill="1" applyBorder="1" applyAlignment="1">
      <alignment vertical="center" wrapText="1"/>
    </xf>
    <xf numFmtId="49" fontId="38" fillId="0" borderId="0" xfId="0" applyNumberFormat="1" applyFont="1"/>
    <xf numFmtId="164" fontId="16" fillId="12" borderId="1" xfId="1" applyNumberFormat="1" applyFont="1" applyFill="1" applyBorder="1" applyAlignment="1">
      <alignment vertical="center" wrapText="1"/>
    </xf>
    <xf numFmtId="49" fontId="39" fillId="13" borderId="1" xfId="0" applyNumberFormat="1" applyFont="1" applyFill="1" applyBorder="1"/>
    <xf numFmtId="49" fontId="24" fillId="4" borderId="1" xfId="0" applyNumberFormat="1" applyFont="1" applyFill="1" applyBorder="1"/>
    <xf numFmtId="41" fontId="0" fillId="0" borderId="1" xfId="4" applyFont="1" applyBorder="1"/>
    <xf numFmtId="49" fontId="24" fillId="4" borderId="2" xfId="0" applyNumberFormat="1" applyFont="1" applyFill="1" applyBorder="1"/>
    <xf numFmtId="164" fontId="16" fillId="13" borderId="1" xfId="1" applyNumberFormat="1" applyFont="1" applyFill="1" applyBorder="1" applyAlignment="1">
      <alignment vertical="center" wrapText="1"/>
    </xf>
    <xf numFmtId="43" fontId="26" fillId="4" borderId="0" xfId="1" applyFont="1" applyFill="1" applyBorder="1"/>
    <xf numFmtId="49" fontId="40" fillId="14" borderId="1" xfId="0" applyNumberFormat="1" applyFont="1" applyFill="1" applyBorder="1"/>
    <xf numFmtId="164" fontId="40" fillId="14" borderId="1" xfId="0" applyNumberFormat="1" applyFont="1" applyFill="1" applyBorder="1"/>
    <xf numFmtId="0" fontId="23" fillId="0" borderId="0" xfId="0" applyFont="1" applyAlignment="1">
      <alignment vertical="center" wrapText="1"/>
    </xf>
    <xf numFmtId="0" fontId="10" fillId="0" borderId="0" xfId="0" applyFont="1"/>
    <xf numFmtId="0" fontId="13" fillId="0" borderId="0" xfId="0" applyFont="1"/>
    <xf numFmtId="0" fontId="13" fillId="0" borderId="0" xfId="0" applyFont="1" applyAlignment="1">
      <alignment horizontal="center"/>
    </xf>
    <xf numFmtId="0" fontId="0" fillId="15" borderId="0" xfId="0" applyFill="1"/>
    <xf numFmtId="0" fontId="12" fillId="15" borderId="0" xfId="0" applyFont="1" applyFill="1" applyAlignment="1">
      <alignment horizontal="center"/>
    </xf>
    <xf numFmtId="0" fontId="5" fillId="15" borderId="0" xfId="0" applyFont="1" applyFill="1" applyAlignment="1">
      <alignment horizontal="center" wrapText="1"/>
    </xf>
    <xf numFmtId="0" fontId="0" fillId="15" borderId="0" xfId="0" applyFill="1" applyAlignment="1">
      <alignment wrapText="1"/>
    </xf>
    <xf numFmtId="0" fontId="13" fillId="15" borderId="0" xfId="0" applyFont="1" applyFill="1"/>
    <xf numFmtId="0" fontId="13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wrapText="1"/>
    </xf>
    <xf numFmtId="0" fontId="15" fillId="15" borderId="0" xfId="0" applyFont="1" applyFill="1"/>
    <xf numFmtId="0" fontId="16" fillId="0" borderId="0" xfId="0" applyFont="1"/>
    <xf numFmtId="0" fontId="6" fillId="15" borderId="0" xfId="0" applyFont="1" applyFill="1"/>
    <xf numFmtId="0" fontId="10" fillId="0" borderId="0" xfId="0" applyFont="1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1" fillId="15" borderId="1" xfId="0" applyFont="1" applyFill="1" applyBorder="1" applyAlignment="1">
      <alignment horizontal="center" wrapText="1"/>
    </xf>
    <xf numFmtId="0" fontId="21" fillId="15" borderId="1" xfId="0" applyFont="1" applyFill="1" applyBorder="1" applyAlignment="1">
      <alignment horizontal="center"/>
    </xf>
    <xf numFmtId="0" fontId="0" fillId="15" borderId="1" xfId="0" applyFill="1" applyBorder="1"/>
    <xf numFmtId="165" fontId="42" fillId="0" borderId="1" xfId="0" applyNumberFormat="1" applyFont="1" applyFill="1" applyBorder="1" applyAlignment="1" applyProtection="1">
      <alignment horizontal="right"/>
    </xf>
    <xf numFmtId="165" fontId="43" fillId="0" borderId="10" xfId="0" applyNumberFormat="1" applyFont="1" applyFill="1" applyBorder="1" applyAlignment="1" applyProtection="1">
      <alignment horizontal="left" wrapText="1"/>
    </xf>
    <xf numFmtId="0" fontId="0" fillId="0" borderId="0" xfId="0" applyAlignment="1">
      <alignment horizontal="right"/>
    </xf>
    <xf numFmtId="165" fontId="42" fillId="0" borderId="11" xfId="0" applyNumberFormat="1" applyFont="1" applyFill="1" applyBorder="1" applyAlignment="1" applyProtection="1">
      <alignment horizontal="left" wrapText="1"/>
    </xf>
    <xf numFmtId="3" fontId="44" fillId="16" borderId="0" xfId="0" applyNumberFormat="1" applyFont="1" applyFill="1" applyAlignment="1">
      <alignment horizontal="right" vertical="center" wrapText="1"/>
    </xf>
    <xf numFmtId="165" fontId="43" fillId="0" borderId="1" xfId="0" applyNumberFormat="1" applyFont="1" applyFill="1" applyBorder="1" applyAlignment="1" applyProtection="1">
      <alignment horizontal="right"/>
    </xf>
    <xf numFmtId="165" fontId="42" fillId="0" borderId="4" xfId="0" applyNumberFormat="1" applyFont="1" applyFill="1" applyBorder="1" applyAlignment="1" applyProtection="1">
      <alignment horizontal="left" wrapText="1"/>
    </xf>
    <xf numFmtId="165" fontId="43" fillId="0" borderId="1" xfId="0" applyNumberFormat="1" applyFont="1" applyFill="1" applyBorder="1" applyAlignment="1" applyProtection="1"/>
    <xf numFmtId="165" fontId="42" fillId="0" borderId="12" xfId="0" applyNumberFormat="1" applyFont="1" applyFill="1" applyBorder="1" applyAlignment="1" applyProtection="1">
      <alignment horizontal="left" wrapText="1"/>
    </xf>
    <xf numFmtId="165" fontId="42" fillId="0" borderId="1" xfId="0" applyNumberFormat="1" applyFont="1" applyFill="1" applyBorder="1" applyAlignment="1" applyProtection="1">
      <alignment horizontal="left" wrapText="1"/>
    </xf>
    <xf numFmtId="0" fontId="45" fillId="17" borderId="4" xfId="0" applyFont="1" applyFill="1" applyBorder="1" applyAlignment="1">
      <alignment vertical="center" wrapText="1"/>
    </xf>
    <xf numFmtId="41" fontId="0" fillId="4" borderId="1" xfId="0" applyNumberFormat="1" applyFont="1" applyFill="1" applyBorder="1"/>
    <xf numFmtId="0" fontId="41" fillId="0" borderId="0" xfId="0" applyFont="1"/>
    <xf numFmtId="43" fontId="13" fillId="4" borderId="0" xfId="1" applyFont="1" applyFill="1" applyBorder="1"/>
    <xf numFmtId="0" fontId="3" fillId="0" borderId="0" xfId="0" applyFont="1"/>
    <xf numFmtId="49" fontId="26" fillId="18" borderId="1" xfId="0" applyNumberFormat="1" applyFont="1" applyFill="1" applyBorder="1"/>
    <xf numFmtId="41" fontId="46" fillId="0" borderId="1" xfId="4" applyFont="1" applyBorder="1"/>
    <xf numFmtId="41" fontId="30" fillId="0" borderId="1" xfId="4" applyFont="1" applyBorder="1"/>
    <xf numFmtId="165" fontId="24" fillId="0" borderId="1" xfId="4" applyNumberFormat="1" applyFont="1" applyBorder="1"/>
    <xf numFmtId="164" fontId="16" fillId="18" borderId="1" xfId="1" applyNumberFormat="1" applyFont="1" applyFill="1" applyBorder="1" applyAlignment="1">
      <alignment vertical="center" wrapText="1"/>
    </xf>
    <xf numFmtId="166" fontId="35" fillId="4" borderId="0" xfId="0" applyNumberFormat="1" applyFont="1" applyFill="1"/>
    <xf numFmtId="0" fontId="31" fillId="11" borderId="9" xfId="0" applyFont="1" applyFill="1" applyBorder="1" applyAlignment="1">
      <alignment vertical="center" wrapText="1"/>
    </xf>
    <xf numFmtId="0" fontId="47" fillId="0" borderId="1" xfId="0" applyFont="1" applyBorder="1" applyAlignment="1">
      <alignment wrapText="1"/>
    </xf>
    <xf numFmtId="0" fontId="48" fillId="0" borderId="0" xfId="0" applyFont="1"/>
    <xf numFmtId="164" fontId="16" fillId="11" borderId="1" xfId="1" applyNumberFormat="1" applyFont="1" applyFill="1" applyBorder="1" applyAlignment="1">
      <alignment vertical="center" wrapText="1"/>
    </xf>
    <xf numFmtId="0" fontId="0" fillId="0" borderId="0" xfId="0" applyAlignment="1"/>
    <xf numFmtId="41" fontId="3" fillId="4" borderId="0" xfId="0" applyNumberFormat="1" applyFont="1" applyFill="1" applyBorder="1"/>
    <xf numFmtId="0" fontId="27" fillId="0" borderId="9" xfId="0" applyFont="1" applyBorder="1" applyAlignment="1">
      <alignment horizontal="left" wrapText="1"/>
    </xf>
    <xf numFmtId="0" fontId="27" fillId="0" borderId="1" xfId="0" applyFont="1" applyBorder="1" applyAlignment="1">
      <alignment horizontal="left" wrapText="1"/>
    </xf>
    <xf numFmtId="0" fontId="0" fillId="4" borderId="0" xfId="0" applyFill="1"/>
    <xf numFmtId="0" fontId="45" fillId="19" borderId="4" xfId="0" applyFont="1" applyFill="1" applyBorder="1" applyAlignment="1">
      <alignment vertical="center" wrapText="1"/>
    </xf>
    <xf numFmtId="41" fontId="3" fillId="19" borderId="1" xfId="0" applyNumberFormat="1" applyFont="1" applyFill="1" applyBorder="1"/>
    <xf numFmtId="41" fontId="3" fillId="4" borderId="0" xfId="0" applyNumberFormat="1" applyFont="1" applyFill="1"/>
    <xf numFmtId="49" fontId="40" fillId="20" borderId="1" xfId="0" applyNumberFormat="1" applyFont="1" applyFill="1" applyBorder="1"/>
    <xf numFmtId="165" fontId="40" fillId="20" borderId="1" xfId="0" applyNumberFormat="1" applyFont="1" applyFill="1" applyBorder="1"/>
    <xf numFmtId="41" fontId="3" fillId="6" borderId="1" xfId="0" applyNumberFormat="1" applyFont="1" applyFill="1" applyBorder="1"/>
    <xf numFmtId="0" fontId="31" fillId="21" borderId="1" xfId="0" applyFont="1" applyFill="1" applyBorder="1"/>
    <xf numFmtId="41" fontId="3" fillId="4" borderId="1" xfId="0" applyNumberFormat="1" applyFont="1" applyFill="1" applyBorder="1"/>
    <xf numFmtId="41" fontId="3" fillId="22" borderId="1" xfId="0" applyNumberFormat="1" applyFont="1" applyFill="1" applyBorder="1"/>
    <xf numFmtId="49" fontId="26" fillId="23" borderId="1" xfId="0" applyNumberFormat="1" applyFont="1" applyFill="1" applyBorder="1"/>
    <xf numFmtId="0" fontId="27" fillId="0" borderId="0" xfId="0" applyFont="1" applyAlignment="1">
      <alignment wrapText="1"/>
    </xf>
    <xf numFmtId="0" fontId="0" fillId="0" borderId="1" xfId="0" applyFont="1" applyBorder="1" applyAlignment="1">
      <alignment wrapText="1"/>
    </xf>
    <xf numFmtId="0" fontId="30" fillId="0" borderId="0" xfId="0" applyFont="1"/>
    <xf numFmtId="41" fontId="3" fillId="23" borderId="1" xfId="0" applyNumberFormat="1" applyFont="1" applyFill="1" applyBorder="1"/>
    <xf numFmtId="166" fontId="35" fillId="4" borderId="0" xfId="0" applyNumberFormat="1" applyFont="1" applyFill="1" applyBorder="1"/>
    <xf numFmtId="41" fontId="0" fillId="0" borderId="7" xfId="4" applyFont="1" applyBorder="1"/>
    <xf numFmtId="0" fontId="48" fillId="0" borderId="0" xfId="0" applyFont="1" applyAlignment="1">
      <alignment horizontal="left" wrapText="1"/>
    </xf>
    <xf numFmtId="0" fontId="27" fillId="0" borderId="0" xfId="0" applyFont="1" applyBorder="1" applyAlignment="1">
      <alignment wrapText="1"/>
    </xf>
    <xf numFmtId="41" fontId="3" fillId="11" borderId="1" xfId="4" applyFont="1" applyFill="1" applyBorder="1"/>
    <xf numFmtId="41" fontId="0" fillId="0" borderId="0" xfId="4" applyFont="1" applyBorder="1"/>
    <xf numFmtId="0" fontId="27" fillId="0" borderId="13" xfId="0" applyFont="1" applyBorder="1" applyAlignment="1">
      <alignment wrapText="1"/>
    </xf>
    <xf numFmtId="0" fontId="33" fillId="15" borderId="1" xfId="0" applyFont="1" applyFill="1" applyBorder="1" applyAlignment="1">
      <alignment vertical="center" wrapText="1"/>
    </xf>
    <xf numFmtId="41" fontId="3" fillId="15" borderId="1" xfId="0" applyNumberFormat="1" applyFont="1" applyFill="1" applyBorder="1"/>
    <xf numFmtId="0" fontId="49" fillId="8" borderId="1" xfId="0" applyFont="1" applyFill="1" applyBorder="1" applyAlignment="1">
      <alignment vertical="center" wrapText="1"/>
    </xf>
    <xf numFmtId="49" fontId="24" fillId="0" borderId="2" xfId="0" applyNumberFormat="1" applyFont="1" applyBorder="1"/>
    <xf numFmtId="41" fontId="0" fillId="4" borderId="1" xfId="0" applyNumberFormat="1" applyFill="1" applyBorder="1"/>
    <xf numFmtId="41" fontId="3" fillId="24" borderId="1" xfId="0" applyNumberFormat="1" applyFont="1" applyFill="1" applyBorder="1"/>
    <xf numFmtId="49" fontId="31" fillId="25" borderId="1" xfId="0" applyNumberFormat="1" applyFont="1" applyFill="1" applyBorder="1"/>
    <xf numFmtId="49" fontId="10" fillId="4" borderId="2" xfId="0" applyNumberFormat="1" applyFont="1" applyFill="1" applyBorder="1"/>
    <xf numFmtId="41" fontId="3" fillId="25" borderId="8" xfId="0" applyNumberFormat="1" applyFont="1" applyFill="1" applyBorder="1"/>
    <xf numFmtId="49" fontId="39" fillId="26" borderId="1" xfId="0" applyNumberFormat="1" applyFont="1" applyFill="1" applyBorder="1"/>
    <xf numFmtId="41" fontId="3" fillId="27" borderId="1" xfId="0" applyNumberFormat="1" applyFont="1" applyFill="1" applyBorder="1"/>
    <xf numFmtId="166" fontId="40" fillId="14" borderId="1" xfId="0" applyNumberFormat="1" applyFont="1" applyFill="1" applyBorder="1"/>
    <xf numFmtId="49" fontId="40" fillId="4" borderId="0" xfId="0" applyNumberFormat="1" applyFont="1" applyFill="1" applyBorder="1"/>
    <xf numFmtId="166" fontId="40" fillId="4" borderId="0" xfId="0" applyNumberFormat="1" applyFont="1" applyFill="1" applyBorder="1"/>
    <xf numFmtId="164" fontId="23" fillId="0" borderId="0" xfId="0" applyNumberFormat="1" applyFont="1" applyAlignment="1">
      <alignment vertical="center" wrapText="1"/>
    </xf>
    <xf numFmtId="166" fontId="40" fillId="4" borderId="0" xfId="0" applyNumberFormat="1" applyFont="1" applyFill="1"/>
    <xf numFmtId="0" fontId="50" fillId="8" borderId="1" xfId="0" applyFont="1" applyFill="1" applyBorder="1" applyAlignment="1">
      <alignment wrapText="1"/>
    </xf>
    <xf numFmtId="166" fontId="35" fillId="8" borderId="1" xfId="0" applyNumberFormat="1" applyFont="1" applyFill="1" applyBorder="1"/>
    <xf numFmtId="0" fontId="27" fillId="0" borderId="0" xfId="0" applyFont="1"/>
    <xf numFmtId="0" fontId="0" fillId="28" borderId="1" xfId="0" applyFont="1" applyFill="1" applyBorder="1"/>
    <xf numFmtId="165" fontId="0" fillId="0" borderId="0" xfId="0" applyNumberFormat="1"/>
    <xf numFmtId="41" fontId="51" fillId="4" borderId="1" xfId="0" applyNumberFormat="1" applyFont="1" applyFill="1" applyBorder="1"/>
    <xf numFmtId="0" fontId="0" fillId="0" borderId="0" xfId="0" applyFont="1" applyBorder="1"/>
    <xf numFmtId="41" fontId="35" fillId="28" borderId="1" xfId="0" applyNumberFormat="1" applyFont="1" applyFill="1" applyBorder="1"/>
    <xf numFmtId="41" fontId="35" fillId="4" borderId="0" xfId="0" applyNumberFormat="1" applyFont="1" applyFill="1" applyBorder="1"/>
    <xf numFmtId="41" fontId="35" fillId="4" borderId="0" xfId="0" applyNumberFormat="1" applyFont="1" applyFill="1"/>
    <xf numFmtId="0" fontId="33" fillId="29" borderId="9" xfId="0" applyFont="1" applyFill="1" applyBorder="1" applyAlignment="1">
      <alignment vertical="center" wrapText="1"/>
    </xf>
    <xf numFmtId="41" fontId="46" fillId="0" borderId="0" xfId="4" applyFont="1" applyBorder="1"/>
    <xf numFmtId="41" fontId="3" fillId="29" borderId="1" xfId="0" applyNumberFormat="1" applyFont="1" applyFill="1" applyBorder="1"/>
    <xf numFmtId="41" fontId="0" fillId="0" borderId="0" xfId="0" applyNumberFormat="1"/>
    <xf numFmtId="0" fontId="33" fillId="30" borderId="1" xfId="0" applyFont="1" applyFill="1" applyBorder="1" applyAlignment="1">
      <alignment vertical="center" wrapText="1"/>
    </xf>
    <xf numFmtId="49" fontId="36" fillId="0" borderId="0" xfId="0" applyNumberFormat="1" applyFont="1"/>
    <xf numFmtId="41" fontId="3" fillId="30" borderId="1" xfId="0" applyNumberFormat="1" applyFont="1" applyFill="1" applyBorder="1"/>
    <xf numFmtId="49" fontId="24" fillId="0" borderId="13" xfId="0" applyNumberFormat="1" applyFont="1" applyBorder="1"/>
    <xf numFmtId="41" fontId="3" fillId="8" borderId="1" xfId="0" applyNumberFormat="1" applyFont="1" applyFill="1" applyBorder="1"/>
    <xf numFmtId="0" fontId="52" fillId="31" borderId="1" xfId="0" applyFont="1" applyFill="1" applyBorder="1" applyAlignment="1">
      <alignment wrapText="1"/>
    </xf>
    <xf numFmtId="0" fontId="37" fillId="0" borderId="1" xfId="0" applyFont="1" applyBorder="1" applyAlignment="1">
      <alignment wrapText="1"/>
    </xf>
    <xf numFmtId="166" fontId="35" fillId="31" borderId="8" xfId="0" applyNumberFormat="1" applyFont="1" applyFill="1" applyBorder="1"/>
    <xf numFmtId="0" fontId="45" fillId="20" borderId="1" xfId="0" applyFont="1" applyFill="1" applyBorder="1" applyAlignment="1">
      <alignment vertical="center"/>
    </xf>
    <xf numFmtId="0" fontId="45" fillId="32" borderId="4" xfId="0" applyFont="1" applyFill="1" applyBorder="1" applyAlignment="1">
      <alignment vertical="center" wrapText="1"/>
    </xf>
    <xf numFmtId="49" fontId="53" fillId="4" borderId="1" xfId="0" applyNumberFormat="1" applyFont="1" applyFill="1" applyBorder="1"/>
    <xf numFmtId="41" fontId="3" fillId="32" borderId="1" xfId="0" applyNumberFormat="1" applyFont="1" applyFill="1" applyBorder="1"/>
    <xf numFmtId="0" fontId="23" fillId="0" borderId="0" xfId="0" applyFont="1"/>
    <xf numFmtId="0" fontId="55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164" fontId="55" fillId="8" borderId="1" xfId="1" applyNumberFormat="1" applyFont="1" applyFill="1" applyBorder="1" applyAlignment="1">
      <alignment horizontal="right"/>
    </xf>
    <xf numFmtId="164" fontId="55" fillId="33" borderId="1" xfId="1" applyNumberFormat="1" applyFont="1" applyFill="1" applyBorder="1" applyAlignment="1">
      <alignment horizontal="right"/>
    </xf>
    <xf numFmtId="4" fontId="55" fillId="34" borderId="1" xfId="0" applyNumberFormat="1" applyFont="1" applyFill="1" applyBorder="1" applyAlignment="1">
      <alignment horizontal="right" vertical="center" wrapText="1"/>
    </xf>
    <xf numFmtId="4" fontId="55" fillId="35" borderId="1" xfId="0" applyNumberFormat="1" applyFont="1" applyFill="1" applyBorder="1" applyAlignment="1">
      <alignment horizontal="right" vertical="center" wrapText="1"/>
    </xf>
    <xf numFmtId="164" fontId="55" fillId="4" borderId="1" xfId="1" applyNumberFormat="1" applyFont="1" applyFill="1" applyBorder="1" applyAlignment="1">
      <alignment horizontal="right"/>
    </xf>
    <xf numFmtId="4" fontId="55" fillId="4" borderId="1" xfId="0" applyNumberFormat="1" applyFont="1" applyFill="1" applyBorder="1" applyAlignment="1">
      <alignment horizontal="right" vertical="center" wrapText="1"/>
    </xf>
    <xf numFmtId="0" fontId="55" fillId="0" borderId="1" xfId="0" applyFont="1" applyBorder="1" applyAlignment="1">
      <alignment horizontal="left" vertical="center" wrapText="1"/>
    </xf>
    <xf numFmtId="49" fontId="55" fillId="0" borderId="1" xfId="0" applyNumberFormat="1" applyFont="1" applyBorder="1"/>
    <xf numFmtId="0" fontId="55" fillId="0" borderId="1" xfId="0" applyFont="1" applyBorder="1" applyAlignment="1">
      <alignment vertical="center" wrapText="1"/>
    </xf>
    <xf numFmtId="164" fontId="30" fillId="4" borderId="1" xfId="1" applyNumberFormat="1" applyFont="1" applyFill="1" applyBorder="1"/>
    <xf numFmtId="49" fontId="55" fillId="0" borderId="9" xfId="0" applyNumberFormat="1" applyFont="1" applyBorder="1"/>
    <xf numFmtId="0" fontId="55" fillId="0" borderId="9" xfId="0" applyFont="1" applyBorder="1" applyAlignment="1">
      <alignment vertical="center" wrapText="1"/>
    </xf>
    <xf numFmtId="0" fontId="30" fillId="0" borderId="1" xfId="0" applyFont="1" applyBorder="1" applyAlignment="1">
      <alignment horizontal="center"/>
    </xf>
    <xf numFmtId="164" fontId="29" fillId="4" borderId="1" xfId="1" applyNumberFormat="1" applyFont="1" applyFill="1" applyBorder="1"/>
    <xf numFmtId="164" fontId="55" fillId="4" borderId="1" xfId="1" applyNumberFormat="1" applyFont="1" applyFill="1" applyBorder="1"/>
    <xf numFmtId="0" fontId="55" fillId="0" borderId="1" xfId="0" applyFont="1" applyBorder="1" applyAlignment="1">
      <alignment horizontal="center"/>
    </xf>
    <xf numFmtId="0" fontId="9" fillId="0" borderId="1" xfId="0" applyFont="1" applyBorder="1" applyAlignment="1">
      <alignment vertical="center" wrapText="1"/>
    </xf>
    <xf numFmtId="164" fontId="9" fillId="4" borderId="1" xfId="1" applyNumberFormat="1" applyFont="1" applyFill="1" applyBorder="1"/>
    <xf numFmtId="0" fontId="55" fillId="0" borderId="14" xfId="0" applyFont="1" applyBorder="1" applyAlignment="1">
      <alignment vertical="center" wrapText="1"/>
    </xf>
    <xf numFmtId="3" fontId="9" fillId="0" borderId="1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56" fillId="0" borderId="9" xfId="0" applyFont="1" applyBorder="1" applyAlignment="1">
      <alignment vertical="center" wrapText="1"/>
    </xf>
    <xf numFmtId="164" fontId="55" fillId="4" borderId="7" xfId="1" applyNumberFormat="1" applyFont="1" applyFill="1" applyBorder="1" applyAlignment="1">
      <alignment horizontal="right"/>
    </xf>
    <xf numFmtId="0" fontId="57" fillId="0" borderId="1" xfId="0" applyFont="1" applyBorder="1" applyAlignment="1">
      <alignment vertical="center" wrapText="1"/>
    </xf>
    <xf numFmtId="0" fontId="57" fillId="0" borderId="9" xfId="0" applyFont="1" applyBorder="1" applyAlignment="1">
      <alignment vertical="center" wrapText="1"/>
    </xf>
    <xf numFmtId="0" fontId="58" fillId="0" borderId="9" xfId="0" applyFont="1" applyBorder="1" applyAlignment="1">
      <alignment vertical="center" wrapText="1"/>
    </xf>
    <xf numFmtId="43" fontId="9" fillId="4" borderId="15" xfId="1" applyFont="1" applyFill="1" applyBorder="1" applyAlignment="1">
      <alignment horizontal="right"/>
    </xf>
    <xf numFmtId="0" fontId="5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164" fontId="30" fillId="4" borderId="7" xfId="1" applyNumberFormat="1" applyFont="1" applyFill="1" applyBorder="1"/>
    <xf numFmtId="43" fontId="9" fillId="0" borderId="8" xfId="1" applyFont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59" fillId="0" borderId="9" xfId="0" applyFont="1" applyBorder="1" applyAlignment="1">
      <alignment vertical="center" wrapText="1"/>
    </xf>
    <xf numFmtId="0" fontId="9" fillId="0" borderId="8" xfId="0" applyFont="1" applyBorder="1" applyAlignment="1">
      <alignment horizontal="center" vertical="center" wrapText="1"/>
    </xf>
    <xf numFmtId="0" fontId="60" fillId="0" borderId="1" xfId="0" applyFont="1" applyBorder="1" applyAlignment="1">
      <alignment vertical="center" wrapText="1"/>
    </xf>
    <xf numFmtId="0" fontId="9" fillId="0" borderId="16" xfId="0" applyFont="1" applyBorder="1" applyAlignment="1">
      <alignment horizontal="center" vertical="center" wrapText="1"/>
    </xf>
    <xf numFmtId="43" fontId="9" fillId="0" borderId="16" xfId="1" applyFont="1" applyBorder="1" applyAlignment="1">
      <alignment horizontal="center" vertical="center" wrapText="1"/>
    </xf>
    <xf numFmtId="0" fontId="61" fillId="0" borderId="1" xfId="0" applyFont="1" applyBorder="1" applyAlignment="1">
      <alignment vertical="center" wrapText="1"/>
    </xf>
    <xf numFmtId="43" fontId="55" fillId="0" borderId="16" xfId="1" applyFont="1" applyBorder="1" applyAlignment="1">
      <alignment horizontal="center" vertical="center" wrapText="1"/>
    </xf>
    <xf numFmtId="43" fontId="9" fillId="4" borderId="8" xfId="1" applyFont="1" applyFill="1" applyBorder="1" applyAlignment="1">
      <alignment horizontal="center" vertical="center" wrapText="1"/>
    </xf>
    <xf numFmtId="164" fontId="55" fillId="4" borderId="7" xfId="1" applyNumberFormat="1" applyFont="1" applyFill="1" applyBorder="1"/>
    <xf numFmtId="49" fontId="55" fillId="0" borderId="14" xfId="0" applyNumberFormat="1" applyFont="1" applyBorder="1"/>
    <xf numFmtId="0" fontId="9" fillId="0" borderId="14" xfId="0" applyFont="1" applyBorder="1" applyAlignment="1">
      <alignment vertical="center" wrapText="1"/>
    </xf>
    <xf numFmtId="0" fontId="9" fillId="0" borderId="1" xfId="0" applyFont="1" applyBorder="1" applyAlignment="1">
      <alignment horizontal="justify" vertical="center" wrapText="1"/>
    </xf>
    <xf numFmtId="43" fontId="9" fillId="4" borderId="7" xfId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vertical="center" wrapText="1"/>
    </xf>
    <xf numFmtId="0" fontId="55" fillId="0" borderId="1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49" fontId="63" fillId="0" borderId="0" xfId="0" applyNumberFormat="1" applyFont="1" applyAlignment="1">
      <alignment horizontal="center"/>
    </xf>
    <xf numFmtId="167" fontId="63" fillId="0" borderId="0" xfId="1" applyNumberFormat="1" applyFont="1" applyBorder="1"/>
    <xf numFmtId="0" fontId="31" fillId="0" borderId="0" xfId="0" applyFont="1"/>
    <xf numFmtId="0" fontId="64" fillId="0" borderId="0" xfId="0" applyFont="1"/>
    <xf numFmtId="0" fontId="55" fillId="0" borderId="1" xfId="0" applyFont="1" applyBorder="1" applyAlignment="1">
      <alignment horizontal="center" wrapText="1"/>
    </xf>
    <xf numFmtId="0" fontId="55" fillId="0" borderId="1" xfId="0" applyFont="1" applyBorder="1" applyAlignment="1">
      <alignment wrapText="1"/>
    </xf>
    <xf numFmtId="2" fontId="30" fillId="0" borderId="1" xfId="0" applyNumberFormat="1" applyFont="1" applyBorder="1"/>
    <xf numFmtId="167" fontId="30" fillId="4" borderId="1" xfId="1" applyNumberFormat="1" applyFont="1" applyFill="1" applyBorder="1"/>
    <xf numFmtId="164" fontId="0" fillId="0" borderId="0" xfId="0" applyNumberFormat="1"/>
    <xf numFmtId="0" fontId="9" fillId="0" borderId="1" xfId="0" applyFont="1" applyBorder="1" applyAlignment="1">
      <alignment horizontal="center"/>
    </xf>
    <xf numFmtId="2" fontId="9" fillId="0" borderId="1" xfId="0" applyNumberFormat="1" applyFont="1" applyBorder="1"/>
    <xf numFmtId="0" fontId="30" fillId="0" borderId="1" xfId="0" applyFont="1" applyBorder="1"/>
    <xf numFmtId="0" fontId="30" fillId="0" borderId="1" xfId="0" applyFont="1" applyBorder="1" applyAlignment="1">
      <alignment horizontal="right"/>
    </xf>
    <xf numFmtId="0" fontId="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5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55" fillId="4" borderId="1" xfId="0" applyFont="1" applyFill="1" applyBorder="1" applyAlignment="1">
      <alignment horizontal="left" vertical="center" wrapText="1"/>
    </xf>
    <xf numFmtId="9" fontId="55" fillId="4" borderId="1" xfId="3" applyFont="1" applyFill="1" applyBorder="1" applyAlignment="1">
      <alignment horizontal="right" vertical="center" wrapText="1"/>
    </xf>
    <xf numFmtId="0" fontId="9" fillId="4" borderId="1" xfId="0" applyFont="1" applyFill="1" applyBorder="1" applyAlignment="1">
      <alignment vertical="center" wrapText="1"/>
    </xf>
    <xf numFmtId="164" fontId="9" fillId="4" borderId="1" xfId="1" applyNumberFormat="1" applyFont="1" applyFill="1" applyBorder="1" applyAlignment="1">
      <alignment horizontal="right"/>
    </xf>
    <xf numFmtId="4" fontId="9" fillId="4" borderId="1" xfId="0" applyNumberFormat="1" applyFont="1" applyFill="1" applyBorder="1" applyAlignment="1">
      <alignment horizontal="right" vertical="center" wrapText="1"/>
    </xf>
    <xf numFmtId="0" fontId="55" fillId="4" borderId="1" xfId="0" applyFont="1" applyFill="1" applyBorder="1" applyAlignment="1">
      <alignment vertical="center" wrapText="1"/>
    </xf>
    <xf numFmtId="3" fontId="55" fillId="0" borderId="1" xfId="0" applyNumberFormat="1" applyFont="1" applyBorder="1" applyAlignment="1">
      <alignment horizontal="center" vertical="center" wrapText="1"/>
    </xf>
    <xf numFmtId="0" fontId="66" fillId="0" borderId="1" xfId="0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55" fillId="0" borderId="1" xfId="0" applyFont="1" applyBorder="1" applyAlignment="1">
      <alignment vertical="center"/>
    </xf>
    <xf numFmtId="0" fontId="55" fillId="0" borderId="4" xfId="0" applyFont="1" applyBorder="1" applyAlignment="1">
      <alignment vertical="center" wrapText="1"/>
    </xf>
    <xf numFmtId="0" fontId="57" fillId="0" borderId="4" xfId="0" applyFont="1" applyBorder="1" applyAlignment="1">
      <alignment vertical="center" wrapText="1"/>
    </xf>
    <xf numFmtId="0" fontId="59" fillId="0" borderId="5" xfId="0" applyFon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0" fontId="57" fillId="0" borderId="3" xfId="0" applyFont="1" applyBorder="1" applyAlignment="1">
      <alignment vertical="center" wrapText="1"/>
    </xf>
    <xf numFmtId="0" fontId="57" fillId="0" borderId="18" xfId="0" applyFont="1" applyBorder="1" applyAlignment="1">
      <alignment vertical="center"/>
    </xf>
    <xf numFmtId="0" fontId="57" fillId="0" borderId="1" xfId="0" applyFont="1" applyBorder="1" applyAlignment="1">
      <alignment vertical="center"/>
    </xf>
    <xf numFmtId="0" fontId="59" fillId="0" borderId="3" xfId="0" applyFont="1" applyBorder="1" applyAlignment="1">
      <alignment vertical="center" wrapText="1"/>
    </xf>
    <xf numFmtId="0" fontId="59" fillId="0" borderId="3" xfId="0" applyFont="1" applyBorder="1" applyAlignment="1">
      <alignment horizontal="justify" vertical="center" wrapText="1"/>
    </xf>
    <xf numFmtId="0" fontId="59" fillId="0" borderId="4" xfId="0" applyFont="1" applyBorder="1" applyAlignment="1">
      <alignment vertical="center" wrapText="1"/>
    </xf>
    <xf numFmtId="0" fontId="59" fillId="0" borderId="4" xfId="0" applyFont="1" applyBorder="1" applyAlignment="1">
      <alignment horizontal="justify" vertical="center" wrapText="1"/>
    </xf>
    <xf numFmtId="0" fontId="59" fillId="0" borderId="0" xfId="0" applyFont="1" applyBorder="1" applyAlignment="1">
      <alignment vertical="center" wrapText="1"/>
    </xf>
    <xf numFmtId="0" fontId="59" fillId="0" borderId="0" xfId="0" applyFont="1" applyBorder="1" applyAlignment="1">
      <alignment horizontal="justify" vertical="center" wrapText="1"/>
    </xf>
    <xf numFmtId="0" fontId="8" fillId="0" borderId="0" xfId="0" applyFont="1" applyBorder="1"/>
    <xf numFmtId="0" fontId="2" fillId="3" borderId="0" xfId="0" applyFont="1" applyFill="1"/>
    <xf numFmtId="0" fontId="27" fillId="3" borderId="0" xfId="0" applyFont="1" applyFill="1" applyAlignment="1">
      <alignment horizontal="left" wrapText="1"/>
    </xf>
    <xf numFmtId="41" fontId="0" fillId="3" borderId="0" xfId="4" applyFont="1" applyFill="1" applyBorder="1"/>
    <xf numFmtId="0" fontId="41" fillId="3" borderId="0" xfId="0" applyFont="1" applyFill="1"/>
    <xf numFmtId="0" fontId="27" fillId="3" borderId="0" xfId="0" applyFont="1" applyFill="1" applyAlignment="1">
      <alignment horizontal="justify" vertical="center" wrapText="1"/>
    </xf>
    <xf numFmtId="41" fontId="3" fillId="3" borderId="0" xfId="0" applyNumberFormat="1" applyFont="1" applyFill="1"/>
    <xf numFmtId="0" fontId="27" fillId="3" borderId="0" xfId="0" applyFont="1" applyFill="1"/>
    <xf numFmtId="0" fontId="31" fillId="3" borderId="0" xfId="0" applyFont="1" applyFill="1" applyAlignment="1">
      <alignment vertical="center" wrapText="1"/>
    </xf>
    <xf numFmtId="0" fontId="51" fillId="3" borderId="0" xfId="0" applyFont="1" applyFill="1" applyAlignment="1">
      <alignment wrapText="1"/>
    </xf>
    <xf numFmtId="0" fontId="27" fillId="3" borderId="0" xfId="0" applyFont="1" applyFill="1" applyAlignment="1">
      <alignment wrapText="1"/>
    </xf>
    <xf numFmtId="0" fontId="41" fillId="3" borderId="0" xfId="0" applyFont="1" applyFill="1" applyAlignment="1">
      <alignment horizontal="left" wrapText="1"/>
    </xf>
    <xf numFmtId="49" fontId="38" fillId="3" borderId="0" xfId="0" applyNumberFormat="1" applyFont="1" applyFill="1"/>
    <xf numFmtId="0" fontId="41" fillId="3" borderId="0" xfId="0" applyFont="1" applyFill="1" applyAlignment="1">
      <alignment wrapText="1"/>
    </xf>
    <xf numFmtId="49" fontId="34" fillId="3" borderId="0" xfId="0" applyNumberFormat="1" applyFont="1" applyFill="1"/>
    <xf numFmtId="49" fontId="38" fillId="3" borderId="0" xfId="0" applyNumberFormat="1" applyFont="1" applyFill="1" applyAlignment="1">
      <alignment wrapText="1"/>
    </xf>
    <xf numFmtId="49" fontId="31" fillId="3" borderId="0" xfId="0" applyNumberFormat="1" applyFont="1" applyFill="1"/>
    <xf numFmtId="49" fontId="10" fillId="3" borderId="0" xfId="0" applyNumberFormat="1" applyFont="1" applyFill="1" applyAlignment="1">
      <alignment wrapText="1"/>
    </xf>
    <xf numFmtId="41" fontId="67" fillId="3" borderId="0" xfId="0" applyNumberFormat="1" applyFont="1" applyFill="1"/>
    <xf numFmtId="0" fontId="38" fillId="0" borderId="0" xfId="0" applyFont="1" applyAlignment="1">
      <alignment horizontal="center"/>
    </xf>
    <xf numFmtId="0" fontId="68" fillId="0" borderId="1" xfId="0" applyFont="1" applyBorder="1" applyAlignment="1">
      <alignment horizontal="center" vertical="center" wrapText="1"/>
    </xf>
    <xf numFmtId="0" fontId="9" fillId="0" borderId="1" xfId="0" applyFont="1" applyBorder="1"/>
    <xf numFmtId="0" fontId="69" fillId="0" borderId="0" xfId="0" applyFont="1" applyAlignment="1">
      <alignment horizontal="center" vertical="center" wrapText="1"/>
    </xf>
    <xf numFmtId="0" fontId="0" fillId="0" borderId="9" xfId="0" applyBorder="1"/>
    <xf numFmtId="0" fontId="0" fillId="0" borderId="0" xfId="0" applyBorder="1"/>
    <xf numFmtId="0" fontId="49" fillId="3" borderId="0" xfId="0" applyFont="1" applyFill="1" applyAlignment="1">
      <alignment vertical="center" wrapText="1"/>
    </xf>
    <xf numFmtId="49" fontId="24" fillId="3" borderId="0" xfId="0" applyNumberFormat="1" applyFont="1" applyFill="1"/>
    <xf numFmtId="49" fontId="10" fillId="3" borderId="0" xfId="0" applyNumberFormat="1" applyFont="1" applyFill="1"/>
    <xf numFmtId="49" fontId="28" fillId="3" borderId="0" xfId="0" applyNumberFormat="1" applyFont="1" applyFill="1"/>
    <xf numFmtId="49" fontId="26" fillId="3" borderId="0" xfId="0" applyNumberFormat="1" applyFont="1" applyFill="1"/>
    <xf numFmtId="49" fontId="34" fillId="3" borderId="0" xfId="0" applyNumberFormat="1" applyFont="1" applyFill="1" applyAlignment="1">
      <alignment wrapText="1"/>
    </xf>
    <xf numFmtId="49" fontId="39" fillId="3" borderId="0" xfId="0" applyNumberFormat="1" applyFont="1" applyFill="1"/>
    <xf numFmtId="49" fontId="40" fillId="3" borderId="0" xfId="0" applyNumberFormat="1" applyFont="1" applyFill="1"/>
    <xf numFmtId="166" fontId="40" fillId="3" borderId="0" xfId="0" applyNumberFormat="1" applyFont="1" applyFill="1"/>
    <xf numFmtId="0" fontId="23" fillId="3" borderId="0" xfId="0" applyFont="1" applyFill="1" applyAlignment="1">
      <alignment vertical="center" wrapText="1"/>
    </xf>
    <xf numFmtId="164" fontId="23" fillId="3" borderId="0" xfId="0" applyNumberFormat="1" applyFont="1" applyFill="1" applyAlignment="1">
      <alignment vertical="center" wrapText="1"/>
    </xf>
    <xf numFmtId="0" fontId="10" fillId="3" borderId="0" xfId="0" applyFont="1" applyFill="1"/>
    <xf numFmtId="0" fontId="14" fillId="22" borderId="1" xfId="0" applyFont="1" applyFill="1" applyBorder="1"/>
    <xf numFmtId="0" fontId="38" fillId="0" borderId="0" xfId="0" applyFont="1"/>
    <xf numFmtId="0" fontId="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41" fillId="3" borderId="0" xfId="0" applyFont="1" applyFill="1" applyAlignment="1">
      <alignment horizontal="left" wrapText="1"/>
    </xf>
    <xf numFmtId="0" fontId="2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13" fillId="0" borderId="0" xfId="0" applyFont="1" applyAlignment="1">
      <alignment horizontal="center" wrapText="1"/>
    </xf>
    <xf numFmtId="49" fontId="62" fillId="0" borderId="2" xfId="0" applyNumberFormat="1" applyFont="1" applyBorder="1" applyAlignment="1">
      <alignment horizontal="center" wrapText="1"/>
    </xf>
    <xf numFmtId="49" fontId="63" fillId="0" borderId="7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2" fillId="12" borderId="2" xfId="0" applyFont="1" applyFill="1" applyBorder="1" applyAlignment="1">
      <alignment horizontal="center"/>
    </xf>
    <xf numFmtId="0" fontId="22" fillId="12" borderId="7" xfId="0" applyFont="1" applyFill="1" applyBorder="1" applyAlignment="1">
      <alignment horizontal="center"/>
    </xf>
    <xf numFmtId="0" fontId="41" fillId="0" borderId="0" xfId="0" applyFont="1" applyAlignment="1">
      <alignment horizontal="left" wrapText="1"/>
    </xf>
    <xf numFmtId="0" fontId="22" fillId="5" borderId="1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6" fillId="2" borderId="0" xfId="0" applyFont="1" applyFill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6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0" fontId="11" fillId="0" borderId="0" xfId="0" applyFont="1" applyAlignment="1">
      <alignment horizontal="center" wrapText="1"/>
    </xf>
  </cellXfs>
  <cellStyles count="5">
    <cellStyle name="Millares" xfId="1" builtinId="3"/>
    <cellStyle name="Millares [0]" xfId="4" builtinId="6"/>
    <cellStyle name="Moneda" xfId="2" builtinId="4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D2C3F9"/>
      <color rgb="FFA789F3"/>
      <color rgb="FFF3AFEB"/>
      <color rgb="FFA1F5F9"/>
      <color rgb="FFFFFF99"/>
      <color rgb="FFA2E8F2"/>
      <color rgb="FFEEB6F4"/>
      <color rgb="FFFFFF66"/>
      <color rgb="FF33CCCC"/>
      <color rgb="FFDCFD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1</xdr:row>
          <xdr:rowOff>0</xdr:rowOff>
        </xdr:from>
        <xdr:to>
          <xdr:col>0</xdr:col>
          <xdr:colOff>952500</xdr:colOff>
          <xdr:row>4</xdr:row>
          <xdr:rowOff>104775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0</xdr:row>
          <xdr:rowOff>200025</xdr:rowOff>
        </xdr:from>
        <xdr:to>
          <xdr:col>0</xdr:col>
          <xdr:colOff>952500</xdr:colOff>
          <xdr:row>3</xdr:row>
          <xdr:rowOff>161925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C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1</xdr:row>
          <xdr:rowOff>9525</xdr:rowOff>
        </xdr:from>
        <xdr:to>
          <xdr:col>1</xdr:col>
          <xdr:colOff>495300</xdr:colOff>
          <xdr:row>3</xdr:row>
          <xdr:rowOff>209550</xdr:rowOff>
        </xdr:to>
        <xdr:sp macro="" textlink="">
          <xdr:nvSpPr>
            <xdr:cNvPr id="16387" name="Object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D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2</xdr:row>
          <xdr:rowOff>0</xdr:rowOff>
        </xdr:from>
        <xdr:to>
          <xdr:col>1</xdr:col>
          <xdr:colOff>266700</xdr:colOff>
          <xdr:row>5</xdr:row>
          <xdr:rowOff>19050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E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1</xdr:row>
          <xdr:rowOff>247650</xdr:rowOff>
        </xdr:from>
        <xdr:to>
          <xdr:col>0</xdr:col>
          <xdr:colOff>800100</xdr:colOff>
          <xdr:row>3</xdr:row>
          <xdr:rowOff>209550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F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0</xdr:row>
          <xdr:rowOff>47625</xdr:rowOff>
        </xdr:from>
        <xdr:to>
          <xdr:col>1</xdr:col>
          <xdr:colOff>781050</xdr:colOff>
          <xdr:row>3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0</xdr:row>
          <xdr:rowOff>47625</xdr:rowOff>
        </xdr:from>
        <xdr:to>
          <xdr:col>0</xdr:col>
          <xdr:colOff>733425</xdr:colOff>
          <xdr:row>2</xdr:row>
          <xdr:rowOff>152400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0</xdr:row>
          <xdr:rowOff>47625</xdr:rowOff>
        </xdr:from>
        <xdr:to>
          <xdr:col>0</xdr:col>
          <xdr:colOff>733425</xdr:colOff>
          <xdr:row>2</xdr:row>
          <xdr:rowOff>152400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0</xdr:row>
          <xdr:rowOff>47625</xdr:rowOff>
        </xdr:from>
        <xdr:to>
          <xdr:col>0</xdr:col>
          <xdr:colOff>733425</xdr:colOff>
          <xdr:row>2</xdr:row>
          <xdr:rowOff>152400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142875</xdr:rowOff>
        </xdr:from>
        <xdr:to>
          <xdr:col>0</xdr:col>
          <xdr:colOff>809625</xdr:colOff>
          <xdr:row>3</xdr:row>
          <xdr:rowOff>57150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7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247650</xdr:rowOff>
        </xdr:from>
        <xdr:to>
          <xdr:col>0</xdr:col>
          <xdr:colOff>800100</xdr:colOff>
          <xdr:row>3</xdr:row>
          <xdr:rowOff>209550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8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247650</xdr:rowOff>
        </xdr:from>
        <xdr:to>
          <xdr:col>1</xdr:col>
          <xdr:colOff>581025</xdr:colOff>
          <xdr:row>3</xdr:row>
          <xdr:rowOff>209550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9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85725</xdr:rowOff>
        </xdr:from>
        <xdr:to>
          <xdr:col>0</xdr:col>
          <xdr:colOff>809625</xdr:colOff>
          <xdr:row>3</xdr:row>
          <xdr:rowOff>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B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4" Type="http://schemas.openxmlformats.org/officeDocument/2006/relationships/image" Target="../media/image1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4" Type="http://schemas.openxmlformats.org/officeDocument/2006/relationships/image" Target="../media/image1.emf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4" Type="http://schemas.openxmlformats.org/officeDocument/2006/relationships/image" Target="../media/image1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19"/>
  <sheetViews>
    <sheetView topLeftCell="A19" workbookViewId="0">
      <selection activeCell="A21" sqref="A21"/>
    </sheetView>
  </sheetViews>
  <sheetFormatPr baseColWidth="10" defaultColWidth="11" defaultRowHeight="15"/>
  <cols>
    <col min="1" max="1" width="19.140625" customWidth="1"/>
    <col min="2" max="2" width="23.28515625" customWidth="1"/>
    <col min="3" max="3" width="14.85546875" customWidth="1"/>
    <col min="4" max="4" width="13.85546875" customWidth="1"/>
    <col min="5" max="5" width="14.85546875" customWidth="1"/>
    <col min="6" max="6" width="14.5703125" customWidth="1"/>
    <col min="7" max="7" width="15.140625" customWidth="1"/>
    <col min="8" max="8" width="10.7109375" customWidth="1"/>
    <col min="9" max="9" width="11.7109375" customWidth="1"/>
    <col min="10" max="10" width="10.5703125" customWidth="1"/>
    <col min="11" max="11" width="7.140625" customWidth="1"/>
  </cols>
  <sheetData>
    <row r="1" spans="1:16" ht="18">
      <c r="A1" s="377" t="s">
        <v>0</v>
      </c>
      <c r="B1" s="377"/>
      <c r="C1" s="377"/>
      <c r="D1" s="377"/>
      <c r="E1" s="377"/>
      <c r="F1" s="377"/>
      <c r="G1" s="377"/>
      <c r="H1" s="377"/>
      <c r="I1" s="377"/>
      <c r="J1" s="358"/>
    </row>
    <row r="2" spans="1:16">
      <c r="A2" s="378" t="s">
        <v>1</v>
      </c>
      <c r="B2" s="378"/>
      <c r="C2" s="378"/>
      <c r="D2" s="378"/>
      <c r="E2" s="378"/>
      <c r="F2" s="378"/>
      <c r="G2" s="378"/>
      <c r="H2" s="378"/>
      <c r="I2" s="378"/>
      <c r="J2" s="310"/>
    </row>
    <row r="3" spans="1:16">
      <c r="A3" s="12"/>
      <c r="B3" s="12"/>
      <c r="C3" s="12"/>
      <c r="D3" s="12"/>
      <c r="E3" s="12"/>
      <c r="F3" s="12"/>
      <c r="G3" s="12"/>
      <c r="H3" s="12"/>
      <c r="I3" s="12"/>
      <c r="J3" s="12"/>
    </row>
    <row r="4" spans="1:16">
      <c r="A4" s="12"/>
      <c r="B4" s="12"/>
      <c r="C4" s="12"/>
      <c r="D4" s="12"/>
      <c r="E4" s="12"/>
      <c r="F4" s="12"/>
      <c r="G4" s="12"/>
      <c r="H4" s="12"/>
      <c r="I4" s="12"/>
      <c r="J4" s="12"/>
    </row>
    <row r="5" spans="1:16">
      <c r="A5" s="379" t="s">
        <v>2</v>
      </c>
      <c r="B5" s="379"/>
      <c r="C5" s="379"/>
      <c r="D5" s="379"/>
      <c r="E5" s="379"/>
      <c r="F5" s="379"/>
      <c r="G5" s="379"/>
      <c r="H5" s="379"/>
      <c r="I5" s="379"/>
      <c r="J5" s="311"/>
    </row>
    <row r="6" spans="1:16">
      <c r="A6" s="311"/>
      <c r="B6" s="311"/>
      <c r="C6" s="311"/>
      <c r="D6" s="311"/>
      <c r="E6" s="311"/>
      <c r="F6" s="311"/>
      <c r="G6" s="311"/>
      <c r="H6" s="311"/>
      <c r="I6" s="311"/>
      <c r="J6" s="311"/>
    </row>
    <row r="7" spans="1:16" ht="20.25" customHeight="1">
      <c r="A7" s="133" t="s">
        <v>3</v>
      </c>
      <c r="B7" s="134"/>
      <c r="C7" s="134"/>
      <c r="D7" s="134"/>
      <c r="E7" s="134"/>
      <c r="F7" s="134"/>
      <c r="G7" s="134"/>
      <c r="H7" s="134"/>
      <c r="I7" s="134"/>
      <c r="J7" s="134"/>
      <c r="K7" s="148"/>
    </row>
    <row r="8" spans="1:16">
      <c r="A8" s="144"/>
      <c r="B8" s="12"/>
      <c r="C8" s="12"/>
      <c r="D8" s="12"/>
      <c r="E8" s="12"/>
      <c r="F8" s="12"/>
      <c r="G8" s="12"/>
      <c r="H8" s="12"/>
      <c r="I8" s="12"/>
      <c r="J8" s="12"/>
    </row>
    <row r="9" spans="1:16">
      <c r="A9" s="144"/>
      <c r="B9" s="12"/>
      <c r="C9" s="12"/>
      <c r="D9" s="12"/>
      <c r="E9" s="12"/>
      <c r="F9" s="12"/>
      <c r="G9" s="12"/>
      <c r="H9" s="12"/>
      <c r="I9" s="12"/>
      <c r="J9" s="12"/>
    </row>
    <row r="10" spans="1:16" ht="31.5" customHeight="1">
      <c r="A10" s="312" t="s">
        <v>4</v>
      </c>
      <c r="B10" s="312" t="s">
        <v>5</v>
      </c>
      <c r="C10" s="312" t="s">
        <v>6</v>
      </c>
      <c r="D10" s="312" t="s">
        <v>7</v>
      </c>
      <c r="E10" s="312" t="s">
        <v>8</v>
      </c>
      <c r="F10" s="312" t="s">
        <v>9</v>
      </c>
      <c r="G10" s="313" t="s">
        <v>10</v>
      </c>
      <c r="H10" s="313" t="s">
        <v>11</v>
      </c>
      <c r="I10" s="312" t="s">
        <v>12</v>
      </c>
      <c r="J10" s="312" t="s">
        <v>13</v>
      </c>
      <c r="K10" s="359" t="s">
        <v>14</v>
      </c>
    </row>
    <row r="11" spans="1:16" ht="29.25" customHeight="1">
      <c r="A11" s="254">
        <v>1</v>
      </c>
      <c r="B11" s="314" t="s">
        <v>15</v>
      </c>
      <c r="C11" s="248">
        <v>146200000</v>
      </c>
      <c r="D11" s="252">
        <v>64461173.520000003</v>
      </c>
      <c r="E11" s="250">
        <v>210661173.52000001</v>
      </c>
      <c r="F11" s="251">
        <v>210661173.52000001</v>
      </c>
      <c r="G11" s="251">
        <v>210661173.52000001</v>
      </c>
      <c r="H11" s="315">
        <v>1</v>
      </c>
      <c r="I11" s="246">
        <v>0</v>
      </c>
      <c r="J11" s="246">
        <v>0</v>
      </c>
      <c r="K11" s="360">
        <v>1</v>
      </c>
    </row>
    <row r="12" spans="1:16" ht="31.5" customHeight="1">
      <c r="A12" s="254" t="s">
        <v>16</v>
      </c>
      <c r="B12" s="254" t="s">
        <v>17</v>
      </c>
      <c r="C12" s="252">
        <v>146200000</v>
      </c>
      <c r="D12" s="252">
        <v>31656476</v>
      </c>
      <c r="E12" s="253">
        <v>177856476</v>
      </c>
      <c r="F12" s="253">
        <v>177856476</v>
      </c>
      <c r="G12" s="253">
        <v>177856476</v>
      </c>
      <c r="H12" s="315">
        <v>1</v>
      </c>
      <c r="I12" s="246">
        <v>0</v>
      </c>
      <c r="J12" s="246">
        <v>0</v>
      </c>
      <c r="K12" s="360">
        <v>1</v>
      </c>
      <c r="L12" s="361"/>
    </row>
    <row r="13" spans="1:16" ht="31.5" customHeight="1">
      <c r="A13" s="254" t="s">
        <v>18</v>
      </c>
      <c r="B13" s="314" t="s">
        <v>19</v>
      </c>
      <c r="C13" s="252">
        <v>146200000</v>
      </c>
      <c r="D13" s="252">
        <v>31656476</v>
      </c>
      <c r="E13" s="253">
        <v>177856476</v>
      </c>
      <c r="F13" s="253">
        <v>177856476</v>
      </c>
      <c r="G13" s="253">
        <v>177856476</v>
      </c>
      <c r="H13" s="315">
        <v>1</v>
      </c>
      <c r="I13" s="246">
        <v>0</v>
      </c>
      <c r="J13" s="246">
        <v>0</v>
      </c>
      <c r="K13" s="360">
        <v>1</v>
      </c>
      <c r="L13" s="361"/>
      <c r="P13" t="s">
        <v>20</v>
      </c>
    </row>
    <row r="14" spans="1:16" ht="40.5" customHeight="1">
      <c r="A14" s="254" t="s">
        <v>21</v>
      </c>
      <c r="B14" s="314" t="s">
        <v>22</v>
      </c>
      <c r="C14" s="252">
        <v>1700000</v>
      </c>
      <c r="D14" s="252">
        <v>481000</v>
      </c>
      <c r="E14" s="253">
        <v>2181000</v>
      </c>
      <c r="F14" s="253">
        <v>2181000</v>
      </c>
      <c r="G14" s="253">
        <v>2181000</v>
      </c>
      <c r="H14" s="315">
        <v>1</v>
      </c>
      <c r="I14" s="246">
        <v>0</v>
      </c>
      <c r="J14" s="246">
        <v>0</v>
      </c>
      <c r="K14" s="360">
        <v>1</v>
      </c>
      <c r="L14" s="361"/>
    </row>
    <row r="15" spans="1:16">
      <c r="A15" s="44" t="s">
        <v>23</v>
      </c>
      <c r="B15" s="316" t="s">
        <v>24</v>
      </c>
      <c r="C15" s="317">
        <v>1700000</v>
      </c>
      <c r="D15" s="317">
        <v>481000</v>
      </c>
      <c r="E15" s="318">
        <v>2181000</v>
      </c>
      <c r="F15" s="318">
        <v>2181000</v>
      </c>
      <c r="G15" s="318">
        <v>2181000</v>
      </c>
      <c r="H15" s="315">
        <v>1</v>
      </c>
      <c r="I15" s="246">
        <v>0</v>
      </c>
      <c r="J15" s="246">
        <v>0</v>
      </c>
      <c r="K15" s="360">
        <v>1</v>
      </c>
    </row>
    <row r="16" spans="1:16" ht="27" customHeight="1">
      <c r="A16" s="255" t="s">
        <v>25</v>
      </c>
      <c r="B16" s="319" t="s">
        <v>26</v>
      </c>
      <c r="C16" s="320">
        <v>2500000</v>
      </c>
      <c r="D16" s="246">
        <v>0</v>
      </c>
      <c r="E16" s="320">
        <v>2500000</v>
      </c>
      <c r="F16" s="320">
        <v>2500000</v>
      </c>
      <c r="G16" s="320">
        <v>2500000</v>
      </c>
      <c r="H16" s="315">
        <v>1</v>
      </c>
      <c r="I16" s="246">
        <v>0</v>
      </c>
      <c r="J16" s="246">
        <v>0</v>
      </c>
      <c r="K16" s="360">
        <v>1</v>
      </c>
    </row>
    <row r="17" spans="1:11" ht="36">
      <c r="A17" s="255" t="s">
        <v>27</v>
      </c>
      <c r="B17" s="321" t="s">
        <v>28</v>
      </c>
      <c r="C17" s="320">
        <v>2500000</v>
      </c>
      <c r="D17" s="246">
        <v>0</v>
      </c>
      <c r="E17" s="320">
        <v>2500000</v>
      </c>
      <c r="F17" s="320">
        <v>2500000</v>
      </c>
      <c r="G17" s="320">
        <v>2500000</v>
      </c>
      <c r="H17" s="315">
        <v>1</v>
      </c>
      <c r="I17" s="246">
        <v>0</v>
      </c>
      <c r="J17" s="246">
        <v>0</v>
      </c>
      <c r="K17" s="360">
        <v>1</v>
      </c>
    </row>
    <row r="18" spans="1:11" ht="54.75" customHeight="1">
      <c r="A18" s="255" t="s">
        <v>29</v>
      </c>
      <c r="B18" s="322" t="s">
        <v>30</v>
      </c>
      <c r="C18" s="320">
        <v>2500000</v>
      </c>
      <c r="D18" s="323">
        <v>0</v>
      </c>
      <c r="E18" s="320">
        <v>2500000</v>
      </c>
      <c r="F18" s="320">
        <v>2500000</v>
      </c>
      <c r="G18" s="320">
        <v>2500000</v>
      </c>
      <c r="H18" s="315">
        <v>1</v>
      </c>
      <c r="I18" s="246">
        <v>0</v>
      </c>
      <c r="J18" s="246">
        <v>0</v>
      </c>
      <c r="K18" s="360">
        <v>1</v>
      </c>
    </row>
    <row r="19" spans="1:11" ht="15.75" customHeight="1">
      <c r="A19" s="46" t="s">
        <v>31</v>
      </c>
      <c r="B19" s="316" t="s">
        <v>32</v>
      </c>
      <c r="C19" s="267">
        <v>2500000</v>
      </c>
      <c r="D19" s="323">
        <v>0</v>
      </c>
      <c r="E19" s="267">
        <v>2500000</v>
      </c>
      <c r="F19" s="267">
        <v>2500000</v>
      </c>
      <c r="G19" s="320">
        <v>2500000</v>
      </c>
      <c r="H19" s="315">
        <v>1</v>
      </c>
      <c r="I19" s="246">
        <v>0</v>
      </c>
      <c r="J19" s="246">
        <v>0</v>
      </c>
      <c r="K19" s="360">
        <v>1</v>
      </c>
    </row>
    <row r="20" spans="1:11" ht="16.5" customHeight="1">
      <c r="A20" s="255" t="s">
        <v>33</v>
      </c>
      <c r="B20" s="324" t="s">
        <v>34</v>
      </c>
      <c r="C20" s="320">
        <v>142000000</v>
      </c>
      <c r="D20" s="262">
        <v>31175476</v>
      </c>
      <c r="E20" s="262">
        <v>173175476</v>
      </c>
      <c r="F20" s="262">
        <v>173175476</v>
      </c>
      <c r="G20" s="262">
        <v>173175476</v>
      </c>
      <c r="H20" s="315">
        <v>1</v>
      </c>
      <c r="I20" s="246">
        <v>0</v>
      </c>
      <c r="J20" s="246">
        <v>0</v>
      </c>
      <c r="K20" s="360">
        <v>1</v>
      </c>
    </row>
    <row r="21" spans="1:11" ht="27" customHeight="1">
      <c r="A21" s="325" t="s">
        <v>35</v>
      </c>
      <c r="B21" s="256" t="s">
        <v>36</v>
      </c>
      <c r="C21" s="320">
        <v>142000000</v>
      </c>
      <c r="D21" s="262">
        <v>31175476</v>
      </c>
      <c r="E21" s="262">
        <v>173175476</v>
      </c>
      <c r="F21" s="262">
        <v>173175476</v>
      </c>
      <c r="G21" s="262">
        <v>173175476</v>
      </c>
      <c r="H21" s="315">
        <v>1</v>
      </c>
      <c r="I21" s="246">
        <v>0</v>
      </c>
      <c r="J21" s="246">
        <v>0</v>
      </c>
      <c r="K21" s="360">
        <v>1</v>
      </c>
    </row>
    <row r="22" spans="1:11" ht="24.75" customHeight="1">
      <c r="A22" s="325" t="s">
        <v>37</v>
      </c>
      <c r="B22" s="256" t="s">
        <v>38</v>
      </c>
      <c r="C22" s="320">
        <v>142000000</v>
      </c>
      <c r="D22" s="262">
        <v>31175476</v>
      </c>
      <c r="E22" s="262">
        <v>173175476</v>
      </c>
      <c r="F22" s="262">
        <v>173175476</v>
      </c>
      <c r="G22" s="262">
        <v>173175476</v>
      </c>
      <c r="H22" s="315">
        <v>1</v>
      </c>
      <c r="I22" s="246">
        <v>0</v>
      </c>
      <c r="J22" s="246">
        <v>0</v>
      </c>
      <c r="K22" s="360">
        <v>1</v>
      </c>
    </row>
    <row r="23" spans="1:11" ht="24.75" customHeight="1">
      <c r="A23" s="42" t="s">
        <v>39</v>
      </c>
      <c r="B23" s="316" t="s">
        <v>40</v>
      </c>
      <c r="C23" s="267">
        <v>142000000</v>
      </c>
      <c r="D23" s="265">
        <v>31175476</v>
      </c>
      <c r="E23" s="265">
        <v>173175476</v>
      </c>
      <c r="F23" s="265">
        <v>173175476</v>
      </c>
      <c r="G23" s="265">
        <v>173175476</v>
      </c>
      <c r="H23" s="315">
        <v>1</v>
      </c>
      <c r="I23" s="246">
        <v>0</v>
      </c>
      <c r="J23" s="246">
        <v>0</v>
      </c>
      <c r="K23" s="360">
        <v>2</v>
      </c>
    </row>
    <row r="24" spans="1:11" ht="23.25" customHeight="1">
      <c r="A24" s="255" t="s">
        <v>41</v>
      </c>
      <c r="B24" s="319" t="s">
        <v>42</v>
      </c>
      <c r="C24" s="323">
        <v>0</v>
      </c>
      <c r="D24" s="318">
        <v>32804697.52</v>
      </c>
      <c r="E24" s="318">
        <v>32804697.52</v>
      </c>
      <c r="F24" s="318">
        <v>32804697.52</v>
      </c>
      <c r="G24" s="318">
        <v>32804697.52</v>
      </c>
      <c r="H24" s="315">
        <v>1</v>
      </c>
      <c r="I24" s="246">
        <v>0</v>
      </c>
      <c r="J24" s="246">
        <v>0</v>
      </c>
      <c r="K24" s="360">
        <v>1</v>
      </c>
    </row>
    <row r="25" spans="1:11" ht="23.25" customHeight="1">
      <c r="A25" s="326" t="s">
        <v>43</v>
      </c>
      <c r="B25" s="324" t="s">
        <v>44</v>
      </c>
      <c r="C25" s="323">
        <v>0</v>
      </c>
      <c r="D25" s="318">
        <v>199362</v>
      </c>
      <c r="E25" s="318">
        <v>199362</v>
      </c>
      <c r="F25" s="318">
        <v>199362</v>
      </c>
      <c r="G25" s="318">
        <v>199362</v>
      </c>
      <c r="H25" s="315">
        <v>1</v>
      </c>
      <c r="I25" s="246">
        <v>0</v>
      </c>
      <c r="J25" s="246">
        <v>0</v>
      </c>
      <c r="K25" s="360">
        <v>1</v>
      </c>
    </row>
    <row r="26" spans="1:11" ht="24" customHeight="1">
      <c r="A26" s="327" t="s">
        <v>45</v>
      </c>
      <c r="B26" s="319" t="s">
        <v>46</v>
      </c>
      <c r="C26" s="323">
        <v>0</v>
      </c>
      <c r="D26" s="318">
        <v>199362</v>
      </c>
      <c r="E26" s="318">
        <v>199362</v>
      </c>
      <c r="F26" s="318">
        <v>199362</v>
      </c>
      <c r="G26" s="318">
        <v>199362</v>
      </c>
      <c r="H26" s="315">
        <v>1</v>
      </c>
      <c r="I26" s="246">
        <v>0</v>
      </c>
      <c r="J26" s="246">
        <v>0</v>
      </c>
      <c r="K26" s="360">
        <v>1</v>
      </c>
    </row>
    <row r="27" spans="1:11" ht="24" customHeight="1">
      <c r="A27" s="328" t="s">
        <v>47</v>
      </c>
      <c r="B27" s="329" t="s">
        <v>48</v>
      </c>
      <c r="C27" s="323">
        <v>0</v>
      </c>
      <c r="D27" s="318">
        <v>199362</v>
      </c>
      <c r="E27" s="318">
        <v>199362</v>
      </c>
      <c r="F27" s="318">
        <v>199362</v>
      </c>
      <c r="G27" s="318">
        <v>199362</v>
      </c>
      <c r="H27" s="315">
        <v>1</v>
      </c>
      <c r="I27" s="246">
        <v>0</v>
      </c>
      <c r="J27" s="246">
        <v>0</v>
      </c>
      <c r="K27" s="360">
        <v>35</v>
      </c>
    </row>
    <row r="28" spans="1:11" ht="24" customHeight="1">
      <c r="A28" s="330" t="s">
        <v>49</v>
      </c>
      <c r="B28" s="331" t="s">
        <v>50</v>
      </c>
      <c r="C28" s="323">
        <v>0</v>
      </c>
      <c r="D28" s="318">
        <v>32605335.52</v>
      </c>
      <c r="E28" s="318">
        <v>32605335.52</v>
      </c>
      <c r="F28" s="318">
        <v>32605335.52</v>
      </c>
      <c r="G28" s="318">
        <v>32605335.52</v>
      </c>
      <c r="H28" s="315">
        <v>1</v>
      </c>
      <c r="I28" s="246">
        <v>0</v>
      </c>
      <c r="J28" s="246">
        <v>0</v>
      </c>
      <c r="K28" s="360">
        <v>1</v>
      </c>
    </row>
    <row r="29" spans="1:11" ht="24" customHeight="1">
      <c r="A29" s="332" t="s">
        <v>51</v>
      </c>
      <c r="B29" s="332" t="s">
        <v>52</v>
      </c>
      <c r="C29" s="323">
        <v>0</v>
      </c>
      <c r="D29" s="318">
        <v>32605335.52</v>
      </c>
      <c r="E29" s="318">
        <v>32605335.52</v>
      </c>
      <c r="F29" s="318">
        <v>32605335.52</v>
      </c>
      <c r="G29" s="318">
        <v>32605335.52</v>
      </c>
      <c r="H29" s="315">
        <v>1</v>
      </c>
      <c r="I29" s="246">
        <v>0</v>
      </c>
      <c r="J29" s="246">
        <v>0</v>
      </c>
      <c r="K29" s="360">
        <v>1</v>
      </c>
    </row>
    <row r="30" spans="1:11" ht="28.5">
      <c r="A30" s="333" t="s">
        <v>53</v>
      </c>
      <c r="B30" s="334" t="s">
        <v>54</v>
      </c>
      <c r="C30" s="323">
        <v>0</v>
      </c>
      <c r="D30" s="318">
        <v>11934982.52</v>
      </c>
      <c r="E30" s="318">
        <v>11934982.52</v>
      </c>
      <c r="F30" s="318">
        <v>11934982.52</v>
      </c>
      <c r="G30" s="318">
        <v>11934982.52</v>
      </c>
      <c r="H30" s="315">
        <v>1</v>
      </c>
      <c r="I30" s="246">
        <v>0</v>
      </c>
      <c r="J30" s="246">
        <v>0</v>
      </c>
      <c r="K30" s="362">
        <v>32</v>
      </c>
    </row>
    <row r="31" spans="1:11" ht="28.5">
      <c r="A31" s="335" t="s">
        <v>55</v>
      </c>
      <c r="B31" s="336" t="s">
        <v>56</v>
      </c>
      <c r="C31" s="323">
        <v>0</v>
      </c>
      <c r="D31" s="318">
        <v>20670353</v>
      </c>
      <c r="E31" s="318">
        <v>20670353</v>
      </c>
      <c r="F31" s="318">
        <v>20670353</v>
      </c>
      <c r="G31" s="318">
        <v>20670353</v>
      </c>
      <c r="H31" s="315">
        <v>1</v>
      </c>
      <c r="I31" s="246">
        <v>0</v>
      </c>
      <c r="J31" s="246">
        <v>0</v>
      </c>
      <c r="K31" s="9">
        <v>33</v>
      </c>
    </row>
    <row r="32" spans="1:11">
      <c r="A32" s="337"/>
      <c r="B32" s="338"/>
      <c r="C32" s="339"/>
      <c r="D32" s="339"/>
      <c r="E32" s="339"/>
      <c r="F32" s="339"/>
      <c r="G32" s="339"/>
      <c r="H32" s="339"/>
      <c r="I32" s="339"/>
      <c r="J32" s="339"/>
      <c r="K32" s="363"/>
    </row>
    <row r="33" spans="1:10">
      <c r="A33" s="12"/>
      <c r="B33" s="12"/>
      <c r="C33" s="12"/>
      <c r="D33" s="12"/>
      <c r="E33" s="12"/>
      <c r="F33" s="12"/>
      <c r="G33" s="12"/>
      <c r="H33" s="12"/>
      <c r="I33" s="12"/>
      <c r="J33" s="12"/>
    </row>
    <row r="34" spans="1:10">
      <c r="A34" s="12"/>
      <c r="B34" s="12"/>
      <c r="C34" s="12"/>
      <c r="D34" s="12"/>
      <c r="E34" s="12"/>
      <c r="F34" s="12"/>
      <c r="G34" s="12"/>
      <c r="H34" s="12"/>
      <c r="I34" s="12"/>
      <c r="J34" s="12"/>
    </row>
    <row r="35" spans="1:10">
      <c r="A35" s="12" t="s">
        <v>57</v>
      </c>
      <c r="B35" s="12"/>
      <c r="C35" s="12"/>
      <c r="D35" s="12" t="s">
        <v>58</v>
      </c>
      <c r="E35" s="12"/>
      <c r="F35" s="300" t="s">
        <v>59</v>
      </c>
      <c r="G35" s="12"/>
      <c r="H35" s="12"/>
      <c r="I35" s="12"/>
      <c r="J35" s="12"/>
    </row>
    <row r="36" spans="1:10">
      <c r="A36" s="12" t="s">
        <v>60</v>
      </c>
      <c r="B36" s="12"/>
      <c r="C36" s="12"/>
      <c r="D36" s="12" t="s">
        <v>61</v>
      </c>
      <c r="E36" s="12"/>
      <c r="F36" s="12"/>
      <c r="G36" s="12"/>
      <c r="H36" s="12"/>
      <c r="I36" s="12"/>
      <c r="J36" s="12"/>
    </row>
    <row r="37" spans="1:10">
      <c r="A37" s="15"/>
      <c r="B37" s="15"/>
    </row>
    <row r="38" spans="1:10">
      <c r="A38" s="15"/>
      <c r="B38" s="15"/>
    </row>
    <row r="39" spans="1:10">
      <c r="A39" s="340"/>
      <c r="B39" s="15"/>
    </row>
    <row r="40" spans="1:10">
      <c r="A40" s="341"/>
      <c r="B40" s="342"/>
    </row>
    <row r="41" spans="1:10">
      <c r="A41" s="343"/>
      <c r="B41" s="342"/>
    </row>
    <row r="42" spans="1:10" ht="18.75">
      <c r="A42" s="344"/>
      <c r="B42" s="345"/>
    </row>
    <row r="43" spans="1:10">
      <c r="A43" s="344"/>
      <c r="B43" s="15"/>
    </row>
    <row r="44" spans="1:10">
      <c r="A44" s="346"/>
      <c r="B44" s="15"/>
    </row>
    <row r="45" spans="1:10">
      <c r="A45" s="347"/>
      <c r="B45" s="15"/>
    </row>
    <row r="46" spans="1:10">
      <c r="A46" s="348"/>
      <c r="B46" s="342"/>
    </row>
    <row r="47" spans="1:10">
      <c r="A47" s="349"/>
      <c r="B47" s="342"/>
    </row>
    <row r="48" spans="1:10">
      <c r="A48" s="350"/>
      <c r="B48" s="342"/>
    </row>
    <row r="49" spans="1:2" ht="18.75">
      <c r="A49" s="351"/>
      <c r="B49" s="345"/>
    </row>
    <row r="50" spans="1:2" ht="18">
      <c r="A50" s="351"/>
      <c r="B50" s="15"/>
    </row>
    <row r="51" spans="1:2" ht="18">
      <c r="A51" s="351"/>
      <c r="B51" s="15"/>
    </row>
    <row r="52" spans="1:2" ht="18">
      <c r="A52" s="351"/>
      <c r="B52" s="15"/>
    </row>
    <row r="53" spans="1:2">
      <c r="A53" s="347"/>
      <c r="B53" s="15"/>
    </row>
    <row r="54" spans="1:2">
      <c r="A54" s="352"/>
      <c r="B54" s="342"/>
    </row>
    <row r="55" spans="1:2">
      <c r="A55" s="352"/>
      <c r="B55" s="342"/>
    </row>
    <row r="56" spans="1:2">
      <c r="A56" s="349"/>
      <c r="B56" s="342"/>
    </row>
    <row r="57" spans="1:2" ht="18.75">
      <c r="A57" s="353"/>
      <c r="B57" s="345"/>
    </row>
    <row r="58" spans="1:2" ht="18.75">
      <c r="A58" s="353"/>
      <c r="B58" s="15"/>
    </row>
    <row r="59" spans="1:2" ht="18">
      <c r="A59" s="354"/>
      <c r="B59" s="15"/>
    </row>
    <row r="60" spans="1:2">
      <c r="A60" s="355"/>
      <c r="B60" s="15"/>
    </row>
    <row r="61" spans="1:2">
      <c r="A61" s="356"/>
      <c r="B61" s="342"/>
    </row>
    <row r="62" spans="1:2" ht="18.75">
      <c r="A62" s="15"/>
      <c r="B62" s="357"/>
    </row>
    <row r="63" spans="1:2">
      <c r="A63" s="15"/>
      <c r="B63" s="15"/>
    </row>
    <row r="64" spans="1:2">
      <c r="A64" s="15"/>
      <c r="B64" s="15"/>
    </row>
    <row r="65" spans="1:2">
      <c r="A65" s="15"/>
      <c r="B65" s="15"/>
    </row>
    <row r="66" spans="1:2" ht="15.75">
      <c r="A66" s="364"/>
      <c r="B66" s="15"/>
    </row>
    <row r="67" spans="1:2">
      <c r="A67" s="365"/>
      <c r="B67" s="342"/>
    </row>
    <row r="68" spans="1:2" ht="18.75">
      <c r="A68" s="365"/>
      <c r="B68" s="345"/>
    </row>
    <row r="69" spans="1:2">
      <c r="A69" s="365"/>
      <c r="B69" s="15"/>
    </row>
    <row r="70" spans="1:2">
      <c r="A70" s="365"/>
      <c r="B70" s="15"/>
    </row>
    <row r="71" spans="1:2">
      <c r="A71" s="365"/>
      <c r="B71" s="15"/>
    </row>
    <row r="72" spans="1:2" ht="15.75">
      <c r="A72" s="364"/>
      <c r="B72" s="15"/>
    </row>
    <row r="73" spans="1:2">
      <c r="A73" s="365"/>
      <c r="B73" s="342"/>
    </row>
    <row r="74" spans="1:2" ht="18.75">
      <c r="A74" s="365"/>
      <c r="B74" s="345"/>
    </row>
    <row r="75" spans="1:2">
      <c r="A75" s="366"/>
      <c r="B75" s="15"/>
    </row>
    <row r="76" spans="1:2">
      <c r="A76" s="366"/>
      <c r="B76" s="15"/>
    </row>
    <row r="77" spans="1:2">
      <c r="A77" s="366"/>
      <c r="B77" s="15"/>
    </row>
    <row r="78" spans="1:2">
      <c r="A78" s="355"/>
      <c r="B78" s="15"/>
    </row>
    <row r="79" spans="1:2">
      <c r="A79" s="366"/>
      <c r="B79" s="342"/>
    </row>
    <row r="80" spans="1:2">
      <c r="A80" s="366"/>
      <c r="B80" s="342"/>
    </row>
    <row r="81" spans="1:2" ht="18.75">
      <c r="A81" s="351"/>
      <c r="B81" s="345"/>
    </row>
    <row r="82" spans="1:2" ht="18">
      <c r="A82" s="351"/>
      <c r="B82" s="15"/>
    </row>
    <row r="83" spans="1:2" ht="18">
      <c r="A83" s="351"/>
      <c r="B83" s="15"/>
    </row>
    <row r="84" spans="1:2" ht="15.75">
      <c r="A84" s="367"/>
      <c r="B84" s="15"/>
    </row>
    <row r="85" spans="1:2" ht="15.75">
      <c r="A85" s="368"/>
      <c r="B85" s="15"/>
    </row>
    <row r="86" spans="1:2">
      <c r="A86" s="343"/>
      <c r="B86" s="342"/>
    </row>
    <row r="87" spans="1:2">
      <c r="A87" s="352"/>
      <c r="B87" s="342"/>
    </row>
    <row r="88" spans="1:2">
      <c r="A88" s="352"/>
      <c r="B88" s="342"/>
    </row>
    <row r="89" spans="1:2" ht="18.75">
      <c r="A89" s="367"/>
      <c r="B89" s="345"/>
    </row>
    <row r="90" spans="1:2" ht="15.75">
      <c r="A90" s="367"/>
      <c r="B90" s="15"/>
    </row>
    <row r="91" spans="1:2" ht="15.75">
      <c r="A91" s="367"/>
      <c r="B91" s="15"/>
    </row>
    <row r="92" spans="1:2">
      <c r="A92" s="355"/>
      <c r="B92" s="15"/>
    </row>
    <row r="93" spans="1:2">
      <c r="A93" s="348"/>
      <c r="B93" s="342"/>
    </row>
    <row r="94" spans="1:2" ht="18.75">
      <c r="A94" s="366"/>
      <c r="B94" s="345"/>
    </row>
    <row r="95" spans="1:2">
      <c r="A95" s="366"/>
      <c r="B95" s="15"/>
    </row>
    <row r="96" spans="1:2">
      <c r="A96" s="366"/>
      <c r="B96" s="15"/>
    </row>
    <row r="97" spans="1:2" ht="18.75">
      <c r="A97" s="369"/>
      <c r="B97" s="15"/>
    </row>
    <row r="98" spans="1:2">
      <c r="A98" s="370"/>
      <c r="B98" s="15"/>
    </row>
    <row r="99" spans="1:2">
      <c r="A99" s="365"/>
      <c r="B99" s="342"/>
    </row>
    <row r="100" spans="1:2" ht="18.75">
      <c r="A100" s="365"/>
      <c r="B100" s="345"/>
    </row>
    <row r="101" spans="1:2">
      <c r="A101" s="365"/>
      <c r="B101" s="15"/>
    </row>
    <row r="102" spans="1:2">
      <c r="A102" s="365"/>
      <c r="B102" s="15"/>
    </row>
    <row r="103" spans="1:2">
      <c r="A103" s="355"/>
      <c r="B103" s="15"/>
    </row>
    <row r="104" spans="1:2">
      <c r="A104" s="356"/>
      <c r="B104" s="342"/>
    </row>
    <row r="105" spans="1:2">
      <c r="A105" s="356"/>
      <c r="B105" s="342"/>
    </row>
    <row r="106" spans="1:2" ht="18.75">
      <c r="A106" s="366"/>
      <c r="B106" s="345"/>
    </row>
    <row r="107" spans="1:2">
      <c r="A107" s="366"/>
      <c r="B107" s="15"/>
    </row>
    <row r="108" spans="1:2">
      <c r="A108" s="366"/>
      <c r="B108" s="15"/>
    </row>
    <row r="109" spans="1:2">
      <c r="A109" s="340"/>
      <c r="B109" s="15"/>
    </row>
    <row r="110" spans="1:2">
      <c r="A110" s="365"/>
      <c r="B110" s="342"/>
    </row>
    <row r="111" spans="1:2" ht="18.75">
      <c r="A111" s="15"/>
      <c r="B111" s="345"/>
    </row>
    <row r="112" spans="1:2">
      <c r="A112" s="15"/>
      <c r="B112" s="15"/>
    </row>
    <row r="113" spans="1:2">
      <c r="A113" s="15"/>
      <c r="B113" s="15"/>
    </row>
    <row r="114" spans="1:2" ht="18">
      <c r="A114" s="371"/>
      <c r="B114" s="372"/>
    </row>
    <row r="115" spans="1:2" ht="18">
      <c r="A115" s="351"/>
      <c r="B115" s="373"/>
    </row>
    <row r="116" spans="1:2" ht="18">
      <c r="A116" s="351"/>
      <c r="B116" s="374"/>
    </row>
    <row r="117" spans="1:2">
      <c r="A117" s="380"/>
      <c r="B117" s="380"/>
    </row>
    <row r="118" spans="1:2">
      <c r="A118" s="375"/>
      <c r="B118" s="375"/>
    </row>
    <row r="119" spans="1:2">
      <c r="A119" s="16"/>
      <c r="B119" s="132"/>
    </row>
  </sheetData>
  <mergeCells count="4">
    <mergeCell ref="A1:I1"/>
    <mergeCell ref="A2:I2"/>
    <mergeCell ref="A5:I5"/>
    <mergeCell ref="A117:B117"/>
  </mergeCells>
  <pageMargins left="0.511811023622047" right="0.511811023622047" top="0.35433070866141703" bottom="0.74803149606299202" header="0.118110236220472" footer="0.31496062992126"/>
  <pageSetup scale="95" orientation="landscape"/>
  <drawing r:id="rId1"/>
  <legacyDrawing r:id="rId2"/>
  <oleObjects>
    <mc:AlternateContent xmlns:mc="http://schemas.openxmlformats.org/markup-compatibility/2006">
      <mc:Choice Requires="x14">
        <oleObject progId="PBrush" shapeId="1027" r:id="rId3">
          <objectPr defaultSize="0" altText="" r:id="rId4">
            <anchor moveWithCells="1" sizeWithCells="1">
              <from>
                <xdr:col>0</xdr:col>
                <xdr:colOff>152400</xdr:colOff>
                <xdr:row>1</xdr:row>
                <xdr:rowOff>0</xdr:rowOff>
              </from>
              <to>
                <xdr:col>0</xdr:col>
                <xdr:colOff>952500</xdr:colOff>
                <xdr:row>4</xdr:row>
                <xdr:rowOff>104775</xdr:rowOff>
              </to>
            </anchor>
          </objectPr>
        </oleObject>
      </mc:Choice>
      <mc:Fallback>
        <oleObject progId="PBrush" shapeId="1027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0"/>
  <sheetViews>
    <sheetView workbookViewId="0">
      <selection activeCell="C17" sqref="C17"/>
    </sheetView>
  </sheetViews>
  <sheetFormatPr baseColWidth="10" defaultColWidth="11" defaultRowHeight="15"/>
  <cols>
    <col min="1" max="1" width="4.28515625" customWidth="1"/>
    <col min="2" max="2" width="35.28515625" customWidth="1"/>
    <col min="3" max="3" width="21.42578125" customWidth="1"/>
    <col min="4" max="4" width="25.7109375" customWidth="1"/>
    <col min="5" max="5" width="21.42578125" customWidth="1"/>
  </cols>
  <sheetData>
    <row r="1" spans="1:9" ht="26.25" customHeight="1">
      <c r="B1" s="1" t="s">
        <v>217</v>
      </c>
      <c r="C1" s="1"/>
    </row>
    <row r="2" spans="1:9" ht="15" customHeight="1">
      <c r="B2" s="2" t="s">
        <v>218</v>
      </c>
      <c r="C2" s="2"/>
    </row>
    <row r="4" spans="1:9" ht="18.75">
      <c r="B4" s="389"/>
      <c r="C4" s="389"/>
    </row>
    <row r="5" spans="1:9" ht="27.75" customHeight="1">
      <c r="A5" s="135"/>
      <c r="B5" s="136" t="s">
        <v>236</v>
      </c>
      <c r="C5" s="137"/>
      <c r="D5" s="138"/>
      <c r="E5" s="138"/>
    </row>
    <row r="6" spans="1:9">
      <c r="A6" s="135"/>
    </row>
    <row r="7" spans="1:9" ht="26.25">
      <c r="A7" s="139"/>
      <c r="B7" s="140" t="s">
        <v>237</v>
      </c>
      <c r="C7" s="141" t="s">
        <v>238</v>
      </c>
      <c r="D7" s="142" t="s">
        <v>239</v>
      </c>
      <c r="E7" s="141" t="s">
        <v>240</v>
      </c>
      <c r="F7" s="134"/>
      <c r="G7" s="134"/>
      <c r="H7" s="134"/>
      <c r="I7" s="148"/>
    </row>
    <row r="8" spans="1:9">
      <c r="A8" s="143">
        <v>1</v>
      </c>
      <c r="B8" s="144" t="s">
        <v>241</v>
      </c>
      <c r="C8" s="12"/>
      <c r="D8" s="12"/>
      <c r="E8" s="12"/>
      <c r="F8" s="12"/>
      <c r="G8" s="12"/>
      <c r="H8" s="12"/>
    </row>
    <row r="9" spans="1:9">
      <c r="A9" s="143"/>
      <c r="B9" s="12" t="s">
        <v>242</v>
      </c>
      <c r="C9" s="12"/>
      <c r="D9" s="12"/>
      <c r="E9" s="12"/>
      <c r="F9" s="12"/>
      <c r="G9" s="12"/>
      <c r="H9" s="12"/>
    </row>
    <row r="10" spans="1:9">
      <c r="A10" s="143"/>
      <c r="B10" s="12" t="s">
        <v>243</v>
      </c>
      <c r="C10" s="12"/>
      <c r="D10" s="12"/>
      <c r="E10" s="12"/>
      <c r="F10" s="12"/>
      <c r="G10" s="12"/>
      <c r="H10" s="12"/>
    </row>
    <row r="11" spans="1:9">
      <c r="A11" s="145">
        <v>2</v>
      </c>
      <c r="B11" s="2" t="s">
        <v>244</v>
      </c>
    </row>
    <row r="12" spans="1:9">
      <c r="A12" s="145"/>
      <c r="B12" t="s">
        <v>245</v>
      </c>
    </row>
    <row r="13" spans="1:9">
      <c r="A13" s="145"/>
      <c r="B13" t="s">
        <v>246</v>
      </c>
      <c r="C13" s="12"/>
      <c r="D13" s="12"/>
      <c r="E13" s="12"/>
    </row>
    <row r="14" spans="1:9">
      <c r="A14" s="143"/>
      <c r="B14" s="12" t="s">
        <v>247</v>
      </c>
      <c r="C14" s="12"/>
      <c r="D14" s="12"/>
      <c r="E14" s="12"/>
      <c r="F14" s="12"/>
      <c r="G14" s="12"/>
      <c r="H14" s="12"/>
      <c r="I14" s="12"/>
    </row>
    <row r="15" spans="1:9">
      <c r="A15" s="143"/>
      <c r="B15" s="12" t="s">
        <v>248</v>
      </c>
      <c r="C15" s="12"/>
      <c r="D15" s="12"/>
      <c r="E15" s="12"/>
      <c r="F15" s="12"/>
      <c r="G15" s="12"/>
      <c r="H15" s="12"/>
      <c r="I15" s="12"/>
    </row>
    <row r="16" spans="1:9">
      <c r="A16" s="145"/>
      <c r="B16" s="15" t="s">
        <v>249</v>
      </c>
    </row>
    <row r="17" spans="1:7">
      <c r="A17" s="145"/>
      <c r="B17" t="s">
        <v>250</v>
      </c>
    </row>
    <row r="18" spans="1:7">
      <c r="A18" s="145">
        <v>3</v>
      </c>
      <c r="B18" s="146" t="s">
        <v>251</v>
      </c>
    </row>
    <row r="19" spans="1:7">
      <c r="A19" s="135"/>
      <c r="B19" s="145" t="s">
        <v>252</v>
      </c>
      <c r="C19" s="145"/>
      <c r="D19" s="145"/>
      <c r="E19" s="135"/>
    </row>
    <row r="20" spans="1:7">
      <c r="G20" s="147"/>
    </row>
  </sheetData>
  <mergeCells count="1">
    <mergeCell ref="B4:C4"/>
  </mergeCells>
  <pageMargins left="0.7" right="0.7" top="0.75" bottom="0.75" header="0.3" footer="0.3"/>
  <pageSetup orientation="landscape"/>
  <drawing r:id="rId1"/>
  <legacyDrawing r:id="rId2"/>
  <oleObjects>
    <mc:AlternateContent xmlns:mc="http://schemas.openxmlformats.org/markup-compatibility/2006">
      <mc:Choice Requires="x14">
        <oleObject progId="PBrush" shapeId="10241" r:id="rId3">
          <objectPr defaultSize="0" altText="" r:id="rId4">
            <anchor moveWithCells="1" sizeWithCells="1">
              <from>
                <xdr:col>0</xdr:col>
                <xdr:colOff>85725</xdr:colOff>
                <xdr:row>0</xdr:row>
                <xdr:rowOff>247650</xdr:rowOff>
              </from>
              <to>
                <xdr:col>1</xdr:col>
                <xdr:colOff>581025</xdr:colOff>
                <xdr:row>3</xdr:row>
                <xdr:rowOff>209550</xdr:rowOff>
              </to>
            </anchor>
          </objectPr>
        </oleObject>
      </mc:Choice>
      <mc:Fallback>
        <oleObject progId="PBrush" shapeId="10241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20"/>
  <sheetViews>
    <sheetView workbookViewId="0">
      <selection activeCell="D23" sqref="D23"/>
    </sheetView>
  </sheetViews>
  <sheetFormatPr baseColWidth="10" defaultColWidth="11" defaultRowHeight="15"/>
  <cols>
    <col min="1" max="1" width="50.140625" customWidth="1"/>
    <col min="2" max="2" width="41.28515625" customWidth="1"/>
  </cols>
  <sheetData>
    <row r="1" spans="1:3" ht="26.25">
      <c r="A1" s="387"/>
      <c r="B1" s="387"/>
    </row>
    <row r="2" spans="1:3">
      <c r="A2" s="388"/>
      <c r="B2" s="388"/>
    </row>
    <row r="4" spans="1:3" ht="18.75">
      <c r="A4" s="389"/>
      <c r="B4" s="389"/>
    </row>
    <row r="5" spans="1:3" ht="15.75">
      <c r="A5" s="76"/>
      <c r="B5" s="76"/>
    </row>
    <row r="7" spans="1:3" ht="15.75">
      <c r="A7" s="133"/>
      <c r="B7" s="134"/>
      <c r="C7" s="134"/>
    </row>
    <row r="8" spans="1:3">
      <c r="A8" s="12"/>
      <c r="B8" s="12"/>
    </row>
    <row r="9" spans="1:3">
      <c r="A9" s="12"/>
      <c r="B9" s="12"/>
    </row>
    <row r="10" spans="1:3">
      <c r="A10" s="12"/>
      <c r="B10" s="12"/>
    </row>
    <row r="15" spans="1:3">
      <c r="A15" s="12"/>
      <c r="B15" s="12"/>
    </row>
    <row r="16" spans="1:3">
      <c r="A16" s="12"/>
      <c r="B16" s="12"/>
    </row>
    <row r="17" spans="1:2">
      <c r="A17" s="12"/>
      <c r="B17" s="12"/>
    </row>
    <row r="18" spans="1:2">
      <c r="A18" s="15"/>
    </row>
    <row r="20" spans="1:2">
      <c r="A20" s="16"/>
    </row>
  </sheetData>
  <mergeCells count="3">
    <mergeCell ref="A1:B1"/>
    <mergeCell ref="A2:B2"/>
    <mergeCell ref="A4:B4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65"/>
  <sheetViews>
    <sheetView topLeftCell="A31" workbookViewId="0">
      <selection activeCell="D55" sqref="D55"/>
    </sheetView>
  </sheetViews>
  <sheetFormatPr baseColWidth="10" defaultColWidth="11" defaultRowHeight="15"/>
  <cols>
    <col min="1" max="1" width="67.85546875" customWidth="1"/>
    <col min="2" max="2" width="35.85546875" customWidth="1"/>
    <col min="3" max="3" width="28" customWidth="1"/>
    <col min="4" max="4" width="19.7109375" customWidth="1"/>
  </cols>
  <sheetData>
    <row r="1" spans="1:3" ht="23.25">
      <c r="A1" s="395" t="s">
        <v>253</v>
      </c>
      <c r="B1" s="395"/>
    </row>
    <row r="2" spans="1:3">
      <c r="A2" s="388" t="s">
        <v>63</v>
      </c>
      <c r="B2" s="388"/>
      <c r="C2" s="12"/>
    </row>
    <row r="3" spans="1:3">
      <c r="C3" s="12"/>
    </row>
    <row r="4" spans="1:3" ht="18.75">
      <c r="A4" s="389" t="s">
        <v>148</v>
      </c>
      <c r="B4" s="389"/>
    </row>
    <row r="5" spans="1:3" ht="15.75">
      <c r="A5" s="76"/>
      <c r="B5" s="76"/>
    </row>
    <row r="6" spans="1:3" ht="23.25">
      <c r="A6" s="393" t="s">
        <v>254</v>
      </c>
      <c r="B6" s="393"/>
    </row>
    <row r="7" spans="1:3" ht="23.25">
      <c r="A7" s="77"/>
      <c r="B7" s="77"/>
    </row>
    <row r="8" spans="1:3" ht="23.25">
      <c r="A8" s="78"/>
      <c r="B8" s="78"/>
    </row>
    <row r="9" spans="1:3">
      <c r="A9" s="79" t="s">
        <v>150</v>
      </c>
      <c r="B9" s="80"/>
    </row>
    <row r="10" spans="1:3" ht="26.25">
      <c r="A10" s="81" t="s">
        <v>185</v>
      </c>
      <c r="B10" s="82">
        <v>1500520</v>
      </c>
    </row>
    <row r="11" spans="1:3">
      <c r="A11" s="83"/>
      <c r="B11" s="84">
        <f>SUM(B10)</f>
        <v>1500520</v>
      </c>
    </row>
    <row r="12" spans="1:3">
      <c r="A12" s="83"/>
      <c r="B12" s="85"/>
    </row>
    <row r="13" spans="1:3">
      <c r="A13" s="83"/>
      <c r="B13" s="85"/>
    </row>
    <row r="14" spans="1:3" ht="15.75">
      <c r="A14" s="86" t="s">
        <v>186</v>
      </c>
      <c r="B14" s="85"/>
    </row>
    <row r="15" spans="1:3" ht="39">
      <c r="A15" s="87" t="s">
        <v>152</v>
      </c>
      <c r="B15" s="88">
        <v>5568075</v>
      </c>
    </row>
    <row r="16" spans="1:3" ht="51.75">
      <c r="A16" s="89" t="s">
        <v>153</v>
      </c>
      <c r="B16" s="90">
        <v>1620000</v>
      </c>
    </row>
    <row r="17" spans="1:2">
      <c r="A17" s="91" t="s">
        <v>202</v>
      </c>
      <c r="B17" s="90">
        <v>43200</v>
      </c>
    </row>
    <row r="18" spans="1:2" ht="15.75">
      <c r="A18" s="92"/>
      <c r="B18" s="93">
        <f>SUM(B15:B17)</f>
        <v>7231275</v>
      </c>
    </row>
    <row r="19" spans="1:2" ht="15.75">
      <c r="A19" s="92"/>
      <c r="B19" s="85"/>
    </row>
    <row r="20" spans="1:2">
      <c r="A20" s="94" t="s">
        <v>158</v>
      </c>
    </row>
    <row r="21" spans="1:2" ht="51.75">
      <c r="A21" s="95" t="s">
        <v>159</v>
      </c>
      <c r="B21" s="96">
        <v>402500</v>
      </c>
    </row>
    <row r="22" spans="1:2">
      <c r="B22" s="97">
        <f>SUM(B21)</f>
        <v>402500</v>
      </c>
    </row>
    <row r="23" spans="1:2" ht="15.75">
      <c r="A23" s="92"/>
      <c r="B23" s="85"/>
    </row>
    <row r="24" spans="1:2">
      <c r="A24" s="98"/>
      <c r="B24" s="99"/>
    </row>
    <row r="25" spans="1:2" ht="25.5">
      <c r="A25" s="100" t="s">
        <v>187</v>
      </c>
      <c r="B25" s="101"/>
    </row>
    <row r="26" spans="1:2" ht="58.5" customHeight="1">
      <c r="A26" s="102" t="s">
        <v>211</v>
      </c>
      <c r="B26" s="103">
        <v>1952994</v>
      </c>
    </row>
    <row r="27" spans="1:2" ht="395.25">
      <c r="A27" s="104" t="s">
        <v>212</v>
      </c>
      <c r="B27" s="103">
        <v>3708274</v>
      </c>
    </row>
    <row r="28" spans="1:2">
      <c r="A28" s="105"/>
      <c r="B28" s="106">
        <f>SUM(B26:B27)</f>
        <v>5661268</v>
      </c>
    </row>
    <row r="29" spans="1:2">
      <c r="A29" s="83"/>
      <c r="B29" s="85"/>
    </row>
    <row r="30" spans="1:2">
      <c r="A30" s="107" t="s">
        <v>205</v>
      </c>
      <c r="B30" s="108"/>
    </row>
    <row r="31" spans="1:2" ht="45">
      <c r="A31" s="109" t="s">
        <v>213</v>
      </c>
      <c r="B31" s="110">
        <v>7140000</v>
      </c>
    </row>
    <row r="32" spans="1:2" ht="18.75">
      <c r="B32" s="111">
        <f>SUM(B31)</f>
        <v>7140000</v>
      </c>
    </row>
    <row r="33" spans="1:2">
      <c r="A33" s="83"/>
      <c r="B33" s="85"/>
    </row>
    <row r="34" spans="1:2">
      <c r="A34" s="83"/>
      <c r="B34" s="85"/>
    </row>
    <row r="35" spans="1:2">
      <c r="A35" s="112" t="s">
        <v>163</v>
      </c>
      <c r="B35" s="113"/>
    </row>
    <row r="36" spans="1:2" ht="58.5" customHeight="1">
      <c r="A36" s="89" t="s">
        <v>214</v>
      </c>
      <c r="B36" s="103">
        <v>856000</v>
      </c>
    </row>
    <row r="37" spans="1:2" ht="18.75">
      <c r="A37" s="114"/>
      <c r="B37" s="115">
        <f>SUM(B36:B36)</f>
        <v>856000</v>
      </c>
    </row>
    <row r="38" spans="1:2" ht="18.75">
      <c r="A38" s="114"/>
      <c r="B38" s="85"/>
    </row>
    <row r="39" spans="1:2">
      <c r="A39" s="107" t="s">
        <v>190</v>
      </c>
      <c r="B39" s="108"/>
    </row>
    <row r="40" spans="1:2" ht="36.75">
      <c r="A40" s="116" t="s">
        <v>191</v>
      </c>
      <c r="B40" s="110">
        <v>885500</v>
      </c>
    </row>
    <row r="41" spans="1:2" ht="18.75">
      <c r="B41" s="111">
        <f>SUM(B40)</f>
        <v>885500</v>
      </c>
    </row>
    <row r="42" spans="1:2" ht="18.75">
      <c r="A42" s="114"/>
      <c r="B42" s="85"/>
    </row>
    <row r="43" spans="1:2" ht="18.75">
      <c r="A43" s="114"/>
      <c r="B43" s="85"/>
    </row>
    <row r="44" spans="1:2">
      <c r="A44" s="117" t="s">
        <v>215</v>
      </c>
      <c r="B44" s="118"/>
    </row>
    <row r="45" spans="1:2">
      <c r="A45" s="119" t="s">
        <v>172</v>
      </c>
      <c r="B45" s="120">
        <v>110738</v>
      </c>
    </row>
    <row r="46" spans="1:2" ht="18">
      <c r="A46" s="121"/>
      <c r="B46" s="122">
        <f>SUM(B45:B45)</f>
        <v>110738</v>
      </c>
    </row>
    <row r="47" spans="1:2" ht="18">
      <c r="A47" s="121"/>
      <c r="B47" s="85"/>
    </row>
    <row r="48" spans="1:2" ht="18">
      <c r="A48" s="121"/>
      <c r="B48" s="113"/>
    </row>
    <row r="49" spans="1:2" ht="15.75">
      <c r="A49" s="92"/>
      <c r="B49" s="85"/>
    </row>
    <row r="50" spans="1:2" ht="15.75">
      <c r="A50" s="92"/>
      <c r="B50" s="85"/>
    </row>
    <row r="51" spans="1:2">
      <c r="A51" s="123" t="s">
        <v>195</v>
      </c>
    </row>
    <row r="52" spans="1:2">
      <c r="A52" s="124" t="s">
        <v>178</v>
      </c>
      <c r="B52" s="125">
        <v>40648</v>
      </c>
    </row>
    <row r="53" spans="1:2">
      <c r="A53" s="126" t="s">
        <v>179</v>
      </c>
      <c r="B53" s="125">
        <v>191197</v>
      </c>
    </row>
    <row r="54" spans="1:2">
      <c r="A54" s="105"/>
      <c r="B54" s="127">
        <f>SUM(B52:B53)</f>
        <v>231845</v>
      </c>
    </row>
    <row r="55" spans="1:2">
      <c r="A55" s="105"/>
      <c r="B55" s="85"/>
    </row>
    <row r="56" spans="1:2" ht="15.75">
      <c r="A56" s="105"/>
      <c r="B56" s="128"/>
    </row>
    <row r="57" spans="1:2" ht="15.75">
      <c r="A57" s="105"/>
      <c r="B57" s="128"/>
    </row>
    <row r="58" spans="1:2" ht="18">
      <c r="A58" s="129" t="s">
        <v>180</v>
      </c>
      <c r="B58" s="130">
        <f>SUM(B11,B18,B22,B28,B32,B37,B41,B46,B54)</f>
        <v>24019646</v>
      </c>
    </row>
    <row r="59" spans="1:2" ht="18">
      <c r="A59" s="121"/>
      <c r="B59" s="131"/>
    </row>
    <row r="60" spans="1:2" ht="18">
      <c r="A60" s="121"/>
      <c r="B60" s="131"/>
    </row>
    <row r="61" spans="1:2" ht="18">
      <c r="A61" s="121"/>
      <c r="B61" s="131"/>
    </row>
    <row r="62" spans="1:2" ht="18">
      <c r="A62" s="121"/>
      <c r="B62" s="131"/>
    </row>
    <row r="63" spans="1:2">
      <c r="A63" s="392" t="s">
        <v>216</v>
      </c>
      <c r="B63" s="392"/>
    </row>
    <row r="64" spans="1:2">
      <c r="A64" s="132" t="s">
        <v>182</v>
      </c>
      <c r="B64" s="132" t="s">
        <v>183</v>
      </c>
    </row>
    <row r="65" spans="1:2">
      <c r="A65" s="16" t="s">
        <v>198</v>
      </c>
      <c r="B65" s="132"/>
    </row>
  </sheetData>
  <mergeCells count="5">
    <mergeCell ref="A1:B1"/>
    <mergeCell ref="A2:B2"/>
    <mergeCell ref="A4:B4"/>
    <mergeCell ref="A6:B6"/>
    <mergeCell ref="A63:B63"/>
  </mergeCells>
  <pageMargins left="0.7" right="0.7" top="0.75" bottom="0.75" header="0.3" footer="0.3"/>
  <pageSetup orientation="landscape"/>
  <drawing r:id="rId1"/>
  <legacyDrawing r:id="rId2"/>
  <oleObjects>
    <mc:AlternateContent xmlns:mc="http://schemas.openxmlformats.org/markup-compatibility/2006">
      <mc:Choice Requires="x14">
        <oleObject progId="PBrush" shapeId="11267" r:id="rId3">
          <objectPr defaultSize="0" altText="" r:id="rId4">
            <anchor moveWithCells="1" sizeWithCells="1">
              <from>
                <xdr:col>0</xdr:col>
                <xdr:colOff>209550</xdr:colOff>
                <xdr:row>0</xdr:row>
                <xdr:rowOff>85725</xdr:rowOff>
              </from>
              <to>
                <xdr:col>0</xdr:col>
                <xdr:colOff>809625</xdr:colOff>
                <xdr:row>3</xdr:row>
                <xdr:rowOff>0</xdr:rowOff>
              </to>
            </anchor>
          </objectPr>
        </oleObject>
      </mc:Choice>
      <mc:Fallback>
        <oleObject progId="PBrush" shapeId="11267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43"/>
  <sheetViews>
    <sheetView topLeftCell="A10" zoomScale="96" zoomScaleNormal="96" workbookViewId="0">
      <selection activeCell="H26" sqref="H26"/>
    </sheetView>
  </sheetViews>
  <sheetFormatPr baseColWidth="10" defaultColWidth="11" defaultRowHeight="15"/>
  <cols>
    <col min="1" max="1" width="44.5703125" customWidth="1"/>
    <col min="2" max="2" width="24.42578125" customWidth="1"/>
    <col min="3" max="3" width="29" customWidth="1"/>
    <col min="4" max="4" width="21.5703125" customWidth="1"/>
  </cols>
  <sheetData>
    <row r="1" spans="1:4" ht="26.25">
      <c r="A1" s="1" t="s">
        <v>217</v>
      </c>
      <c r="B1" s="1"/>
    </row>
    <row r="2" spans="1:4">
      <c r="A2" s="2" t="s">
        <v>218</v>
      </c>
      <c r="B2" s="2"/>
    </row>
    <row r="4" spans="1:4" ht="18.75">
      <c r="A4" s="389"/>
      <c r="B4" s="389"/>
    </row>
    <row r="6" spans="1:4">
      <c r="A6" t="s">
        <v>255</v>
      </c>
    </row>
    <row r="7" spans="1:4">
      <c r="A7" s="396" t="s">
        <v>256</v>
      </c>
      <c r="B7" s="396"/>
      <c r="C7" s="396"/>
      <c r="D7" s="35"/>
    </row>
    <row r="8" spans="1:4">
      <c r="A8" s="40" t="s">
        <v>257</v>
      </c>
      <c r="B8" s="41" t="s">
        <v>4</v>
      </c>
      <c r="C8" s="41" t="s">
        <v>258</v>
      </c>
      <c r="D8" s="41" t="s">
        <v>223</v>
      </c>
    </row>
    <row r="9" spans="1:4" ht="17.25" customHeight="1">
      <c r="A9" s="6" t="s">
        <v>259</v>
      </c>
      <c r="B9" s="42" t="s">
        <v>35</v>
      </c>
      <c r="C9" s="8" t="s">
        <v>260</v>
      </c>
      <c r="D9" s="43">
        <v>173175476</v>
      </c>
    </row>
    <row r="10" spans="1:4">
      <c r="A10" s="6" t="s">
        <v>261</v>
      </c>
      <c r="B10" s="44" t="s">
        <v>23</v>
      </c>
      <c r="C10" s="9" t="s">
        <v>262</v>
      </c>
      <c r="D10" s="45">
        <v>2181000</v>
      </c>
    </row>
    <row r="11" spans="1:4">
      <c r="A11" s="6" t="s">
        <v>263</v>
      </c>
      <c r="B11" s="46" t="s">
        <v>31</v>
      </c>
      <c r="C11" s="9" t="s">
        <v>264</v>
      </c>
      <c r="D11" s="47">
        <v>2500000</v>
      </c>
    </row>
    <row r="12" spans="1:4">
      <c r="A12" s="48" t="s">
        <v>265</v>
      </c>
      <c r="B12" s="49" t="s">
        <v>53</v>
      </c>
      <c r="C12" s="50" t="s">
        <v>265</v>
      </c>
      <c r="D12" s="45">
        <v>11934982.52</v>
      </c>
    </row>
    <row r="13" spans="1:4">
      <c r="A13" s="48" t="s">
        <v>266</v>
      </c>
      <c r="B13" s="51" t="s">
        <v>55</v>
      </c>
      <c r="C13" s="50" t="s">
        <v>266</v>
      </c>
      <c r="D13" s="45">
        <v>20670353</v>
      </c>
    </row>
    <row r="14" spans="1:4">
      <c r="A14" s="48" t="s">
        <v>267</v>
      </c>
      <c r="B14" s="52" t="s">
        <v>47</v>
      </c>
      <c r="C14" s="50" t="s">
        <v>267</v>
      </c>
      <c r="D14" s="45">
        <v>199362</v>
      </c>
    </row>
    <row r="15" spans="1:4">
      <c r="A15" s="397" t="s">
        <v>268</v>
      </c>
      <c r="B15" s="398"/>
      <c r="C15" s="399"/>
      <c r="D15" s="53">
        <f>SUM(D9:D14)</f>
        <v>210661173.52000001</v>
      </c>
    </row>
    <row r="17" spans="1:4">
      <c r="A17" s="396" t="s">
        <v>77</v>
      </c>
      <c r="B17" s="396"/>
      <c r="C17" s="396"/>
      <c r="D17" s="396"/>
    </row>
    <row r="18" spans="1:4">
      <c r="A18" s="40" t="s">
        <v>4</v>
      </c>
      <c r="B18" s="41" t="s">
        <v>258</v>
      </c>
      <c r="C18" s="41" t="s">
        <v>223</v>
      </c>
      <c r="D18" s="9"/>
    </row>
    <row r="19" spans="1:4" ht="36" customHeight="1">
      <c r="A19" s="54" t="s">
        <v>150</v>
      </c>
      <c r="B19" s="55" t="s">
        <v>269</v>
      </c>
      <c r="C19" s="56">
        <v>9320000</v>
      </c>
      <c r="D19" s="9"/>
    </row>
    <row r="20" spans="1:4" ht="52.5" customHeight="1">
      <c r="A20" s="57" t="s">
        <v>155</v>
      </c>
      <c r="B20" s="55" t="s">
        <v>269</v>
      </c>
      <c r="C20" s="56">
        <v>19600000</v>
      </c>
      <c r="D20" s="9"/>
    </row>
    <row r="21" spans="1:4">
      <c r="A21" s="58" t="s">
        <v>186</v>
      </c>
      <c r="B21" s="55" t="s">
        <v>269</v>
      </c>
      <c r="C21" s="56">
        <v>54230553</v>
      </c>
      <c r="D21" s="9"/>
    </row>
    <row r="22" spans="1:4">
      <c r="A22" s="59" t="s">
        <v>158</v>
      </c>
      <c r="B22" s="55" t="s">
        <v>269</v>
      </c>
      <c r="C22" s="60">
        <v>2500000</v>
      </c>
      <c r="D22" s="9"/>
    </row>
    <row r="23" spans="1:4" ht="30" customHeight="1">
      <c r="A23" s="61" t="s">
        <v>168</v>
      </c>
      <c r="B23" s="55" t="s">
        <v>269</v>
      </c>
      <c r="C23" s="62">
        <v>19980000</v>
      </c>
      <c r="D23" s="9"/>
    </row>
    <row r="24" spans="1:4" ht="32.25" customHeight="1">
      <c r="A24" s="61" t="s">
        <v>285</v>
      </c>
      <c r="B24" s="73" t="s">
        <v>271</v>
      </c>
      <c r="C24" s="62">
        <v>20230000</v>
      </c>
      <c r="D24" s="9"/>
    </row>
    <row r="25" spans="1:4" ht="45" customHeight="1">
      <c r="A25" s="63" t="s">
        <v>160</v>
      </c>
      <c r="B25" s="55" t="s">
        <v>269</v>
      </c>
      <c r="C25" s="64">
        <v>30454778</v>
      </c>
      <c r="D25" s="9"/>
    </row>
    <row r="26" spans="1:4" ht="41.25" customHeight="1">
      <c r="A26" s="65" t="s">
        <v>163</v>
      </c>
      <c r="B26" s="55" t="s">
        <v>269</v>
      </c>
      <c r="C26" s="56">
        <v>7829000</v>
      </c>
      <c r="D26" s="9"/>
    </row>
    <row r="27" spans="1:4" ht="27.75" customHeight="1">
      <c r="A27" s="66" t="s">
        <v>270</v>
      </c>
      <c r="B27" s="55" t="s">
        <v>269</v>
      </c>
      <c r="C27" s="67">
        <v>4793574</v>
      </c>
      <c r="D27" s="9"/>
    </row>
    <row r="28" spans="1:4">
      <c r="A28" s="68" t="s">
        <v>171</v>
      </c>
      <c r="B28" s="55" t="s">
        <v>269</v>
      </c>
      <c r="C28" s="69">
        <v>683571</v>
      </c>
      <c r="D28" s="9"/>
    </row>
    <row r="29" spans="1:4" ht="40.5" customHeight="1">
      <c r="A29" s="70" t="s">
        <v>190</v>
      </c>
      <c r="B29" s="55" t="s">
        <v>269</v>
      </c>
      <c r="C29" s="69">
        <v>5500000</v>
      </c>
      <c r="D29" s="9"/>
    </row>
    <row r="30" spans="1:4" ht="31.5" customHeight="1">
      <c r="A30" s="71" t="s">
        <v>176</v>
      </c>
      <c r="B30" s="55" t="s">
        <v>269</v>
      </c>
      <c r="C30" s="56">
        <v>252469</v>
      </c>
      <c r="D30" s="9"/>
    </row>
    <row r="31" spans="1:4" ht="23.25" customHeight="1">
      <c r="A31" s="72" t="s">
        <v>176</v>
      </c>
      <c r="B31" s="73" t="s">
        <v>271</v>
      </c>
      <c r="C31" s="56">
        <v>1187556</v>
      </c>
      <c r="D31" s="9"/>
    </row>
    <row r="32" spans="1:4">
      <c r="A32" s="397" t="s">
        <v>272</v>
      </c>
      <c r="B32" s="399"/>
      <c r="C32" s="53">
        <f>SUM(C19:C31)</f>
        <v>176561501</v>
      </c>
      <c r="D32" s="9"/>
    </row>
    <row r="34" spans="1:4">
      <c r="A34" s="6" t="s">
        <v>273</v>
      </c>
      <c r="B34" s="6" t="s">
        <v>274</v>
      </c>
      <c r="C34" s="74">
        <v>34099672.520000003</v>
      </c>
      <c r="D34" s="6"/>
    </row>
    <row r="36" spans="1:4">
      <c r="B36" s="15"/>
      <c r="C36" s="75"/>
      <c r="D36" s="15"/>
    </row>
    <row r="39" spans="1:4">
      <c r="A39" s="12" t="s">
        <v>57</v>
      </c>
      <c r="B39" s="12"/>
      <c r="C39" s="12" t="s">
        <v>233</v>
      </c>
    </row>
    <row r="40" spans="1:4">
      <c r="A40" s="12" t="s">
        <v>60</v>
      </c>
      <c r="B40" s="12"/>
      <c r="C40" s="12" t="s">
        <v>234</v>
      </c>
    </row>
    <row r="41" spans="1:4">
      <c r="A41" s="15"/>
      <c r="B41" s="15"/>
    </row>
    <row r="43" spans="1:4">
      <c r="B43" s="16" t="s">
        <v>235</v>
      </c>
    </row>
  </sheetData>
  <mergeCells count="5">
    <mergeCell ref="A4:B4"/>
    <mergeCell ref="A7:C7"/>
    <mergeCell ref="A15:C15"/>
    <mergeCell ref="A17:D17"/>
    <mergeCell ref="A32:B32"/>
  </mergeCells>
  <pageMargins left="0.7" right="0.7" top="0.75" bottom="0.75" header="0.3" footer="0.3"/>
  <pageSetup orientation="portrait"/>
  <drawing r:id="rId1"/>
  <legacyDrawing r:id="rId2"/>
  <oleObjects>
    <mc:AlternateContent xmlns:mc="http://schemas.openxmlformats.org/markup-compatibility/2006">
      <mc:Choice Requires="x14">
        <oleObject progId="PBrush" shapeId="23553" r:id="rId3">
          <objectPr defaultSize="0" altText="" r:id="rId4">
            <anchor moveWithCells="1" sizeWithCells="1">
              <from>
                <xdr:col>0</xdr:col>
                <xdr:colOff>152400</xdr:colOff>
                <xdr:row>0</xdr:row>
                <xdr:rowOff>200025</xdr:rowOff>
              </from>
              <to>
                <xdr:col>0</xdr:col>
                <xdr:colOff>952500</xdr:colOff>
                <xdr:row>3</xdr:row>
                <xdr:rowOff>161925</xdr:rowOff>
              </to>
            </anchor>
          </objectPr>
        </oleObject>
      </mc:Choice>
      <mc:Fallback>
        <oleObject progId="PBrush" shapeId="23553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28"/>
  <sheetViews>
    <sheetView topLeftCell="A10" workbookViewId="0">
      <selection activeCell="I23" sqref="I23"/>
    </sheetView>
  </sheetViews>
  <sheetFormatPr baseColWidth="10" defaultColWidth="11" defaultRowHeight="15"/>
  <cols>
    <col min="1" max="1" width="5.5703125" customWidth="1"/>
    <col min="2" max="2" width="33" customWidth="1"/>
    <col min="3" max="3" width="19.85546875" customWidth="1"/>
    <col min="4" max="4" width="20.5703125" customWidth="1"/>
    <col min="5" max="5" width="21.42578125" customWidth="1"/>
  </cols>
  <sheetData>
    <row r="1" spans="1:5" ht="26.25">
      <c r="B1" s="1" t="s">
        <v>217</v>
      </c>
      <c r="C1" s="1"/>
    </row>
    <row r="2" spans="1:5">
      <c r="B2" s="2" t="s">
        <v>218</v>
      </c>
      <c r="C2" s="2"/>
    </row>
    <row r="4" spans="1:5" ht="18.75">
      <c r="B4" s="389"/>
      <c r="C4" s="389"/>
    </row>
    <row r="5" spans="1:5" ht="21">
      <c r="A5" s="21"/>
      <c r="B5" s="22" t="s">
        <v>236</v>
      </c>
      <c r="C5" s="23"/>
      <c r="D5" s="24"/>
      <c r="E5" s="24"/>
    </row>
    <row r="6" spans="1:5" ht="30.75" customHeight="1">
      <c r="A6" s="25"/>
      <c r="B6" s="26" t="s">
        <v>237</v>
      </c>
      <c r="C6" s="27" t="s">
        <v>238</v>
      </c>
      <c r="D6" s="28" t="s">
        <v>239</v>
      </c>
      <c r="E6" s="28" t="s">
        <v>240</v>
      </c>
    </row>
    <row r="7" spans="1:5">
      <c r="A7" s="29">
        <v>1</v>
      </c>
      <c r="B7" s="30" t="s">
        <v>241</v>
      </c>
      <c r="C7" s="31"/>
      <c r="D7" s="31"/>
      <c r="E7" s="31"/>
    </row>
    <row r="8" spans="1:5">
      <c r="A8" s="29"/>
      <c r="B8" s="32" t="s">
        <v>242</v>
      </c>
      <c r="C8" s="33">
        <v>30165869.52</v>
      </c>
      <c r="D8" s="34">
        <v>3933803</v>
      </c>
      <c r="E8" s="31">
        <v>6</v>
      </c>
    </row>
    <row r="9" spans="1:5">
      <c r="A9" s="29"/>
      <c r="B9" s="32" t="s">
        <v>243</v>
      </c>
      <c r="C9" s="31">
        <v>24</v>
      </c>
      <c r="D9" s="31">
        <v>1</v>
      </c>
      <c r="E9" s="32"/>
    </row>
    <row r="10" spans="1:5">
      <c r="A10" s="35">
        <v>2</v>
      </c>
      <c r="B10" s="36" t="s">
        <v>244</v>
      </c>
      <c r="C10" s="31"/>
      <c r="D10" s="31"/>
      <c r="E10" s="9"/>
    </row>
    <row r="11" spans="1:5">
      <c r="A11" s="35"/>
      <c r="B11" s="9" t="s">
        <v>245</v>
      </c>
      <c r="C11" s="9"/>
      <c r="D11" s="9"/>
      <c r="E11" s="9"/>
    </row>
    <row r="12" spans="1:5">
      <c r="A12" s="35"/>
      <c r="B12" s="9" t="s">
        <v>246</v>
      </c>
      <c r="C12" s="32"/>
      <c r="D12" s="32"/>
      <c r="E12" s="32"/>
    </row>
    <row r="13" spans="1:5">
      <c r="A13" s="29"/>
      <c r="B13" s="32" t="s">
        <v>247</v>
      </c>
      <c r="C13" s="37"/>
      <c r="D13" s="32"/>
      <c r="E13" s="32"/>
    </row>
    <row r="14" spans="1:5">
      <c r="A14" s="29"/>
      <c r="B14" s="32" t="s">
        <v>248</v>
      </c>
      <c r="C14" s="32"/>
      <c r="D14" s="32"/>
      <c r="E14" s="32"/>
    </row>
    <row r="15" spans="1:5">
      <c r="A15" s="35"/>
      <c r="B15" s="38" t="s">
        <v>249</v>
      </c>
      <c r="C15" s="37"/>
      <c r="D15" s="9"/>
      <c r="E15" s="9"/>
    </row>
    <row r="16" spans="1:5">
      <c r="A16" s="35"/>
      <c r="B16" s="9" t="s">
        <v>250</v>
      </c>
      <c r="C16" s="9"/>
      <c r="D16" s="9"/>
      <c r="E16" s="9"/>
    </row>
    <row r="17" spans="1:5">
      <c r="A17" s="35">
        <v>3</v>
      </c>
      <c r="B17" s="39" t="s">
        <v>251</v>
      </c>
      <c r="C17" s="33">
        <v>30165869.52</v>
      </c>
      <c r="D17" s="34">
        <v>3933803</v>
      </c>
      <c r="E17" s="31">
        <v>6</v>
      </c>
    </row>
    <row r="18" spans="1:5">
      <c r="A18" s="21"/>
      <c r="B18" s="35" t="s">
        <v>252</v>
      </c>
      <c r="C18" s="35"/>
      <c r="D18" s="35"/>
      <c r="E18" s="21"/>
    </row>
    <row r="24" spans="1:5">
      <c r="B24" s="12" t="s">
        <v>57</v>
      </c>
      <c r="C24" s="12"/>
      <c r="D24" s="12" t="s">
        <v>233</v>
      </c>
    </row>
    <row r="25" spans="1:5">
      <c r="B25" s="12" t="s">
        <v>60</v>
      </c>
      <c r="C25" s="12"/>
      <c r="D25" s="12" t="s">
        <v>234</v>
      </c>
    </row>
    <row r="26" spans="1:5">
      <c r="B26" s="15"/>
      <c r="C26" s="15"/>
    </row>
    <row r="28" spans="1:5">
      <c r="C28" s="16" t="s">
        <v>144</v>
      </c>
    </row>
  </sheetData>
  <mergeCells count="1">
    <mergeCell ref="B4:C4"/>
  </mergeCells>
  <pageMargins left="0.7" right="0.7" top="0.75" bottom="0.75" header="0.3" footer="0.3"/>
  <pageSetup orientation="portrait"/>
  <drawing r:id="rId1"/>
  <legacyDrawing r:id="rId2"/>
  <oleObjects>
    <mc:AlternateContent xmlns:mc="http://schemas.openxmlformats.org/markup-compatibility/2006">
      <mc:Choice Requires="x14">
        <oleObject progId="PBrush" shapeId="16387" r:id="rId3">
          <objectPr defaultSize="0" altText="" r:id="rId4">
            <anchor moveWithCells="1" sizeWithCells="1">
              <from>
                <xdr:col>0</xdr:col>
                <xdr:colOff>85725</xdr:colOff>
                <xdr:row>1</xdr:row>
                <xdr:rowOff>9525</xdr:rowOff>
              </from>
              <to>
                <xdr:col>1</xdr:col>
                <xdr:colOff>495300</xdr:colOff>
                <xdr:row>3</xdr:row>
                <xdr:rowOff>209550</xdr:rowOff>
              </to>
            </anchor>
          </objectPr>
        </oleObject>
      </mc:Choice>
      <mc:Fallback>
        <oleObject progId="PBrush" shapeId="16387" r:id="rId3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3"/>
  <sheetViews>
    <sheetView workbookViewId="0">
      <selection activeCell="E25" sqref="E25:E26"/>
    </sheetView>
  </sheetViews>
  <sheetFormatPr baseColWidth="10" defaultColWidth="11" defaultRowHeight="15"/>
  <cols>
    <col min="1" max="1" width="11.85546875" customWidth="1"/>
    <col min="2" max="2" width="13.7109375" customWidth="1"/>
    <col min="3" max="3" width="16.42578125" customWidth="1"/>
    <col min="4" max="4" width="29.140625" customWidth="1"/>
    <col min="5" max="5" width="18" customWidth="1"/>
    <col min="6" max="6" width="15.5703125" customWidth="1"/>
    <col min="7" max="7" width="17.140625" customWidth="1"/>
  </cols>
  <sheetData>
    <row r="1" spans="1:9" ht="26.25">
      <c r="A1" s="1" t="s">
        <v>217</v>
      </c>
      <c r="B1" s="1"/>
    </row>
    <row r="2" spans="1:9">
      <c r="A2" s="2" t="s">
        <v>218</v>
      </c>
      <c r="B2" s="2"/>
    </row>
    <row r="4" spans="1:9" ht="18.75">
      <c r="A4" s="389"/>
      <c r="B4" s="389"/>
    </row>
    <row r="6" spans="1:9" ht="23.25">
      <c r="B6" s="400" t="s">
        <v>275</v>
      </c>
      <c r="C6" s="400"/>
      <c r="D6" s="400"/>
      <c r="E6" s="400"/>
      <c r="F6" s="400"/>
      <c r="G6" s="400"/>
      <c r="H6" s="400"/>
      <c r="I6" s="400"/>
    </row>
    <row r="7" spans="1:9" ht="21.75" customHeight="1">
      <c r="A7" s="17" t="s">
        <v>276</v>
      </c>
      <c r="B7" s="17" t="s">
        <v>277</v>
      </c>
      <c r="C7" s="17" t="s">
        <v>278</v>
      </c>
      <c r="D7" s="18" t="s">
        <v>279</v>
      </c>
      <c r="E7" s="17" t="s">
        <v>280</v>
      </c>
      <c r="F7" s="17" t="s">
        <v>281</v>
      </c>
      <c r="G7" s="17" t="s">
        <v>282</v>
      </c>
    </row>
    <row r="8" spans="1:9">
      <c r="A8" s="9"/>
      <c r="B8" s="9"/>
      <c r="C8" s="9"/>
      <c r="D8" s="9"/>
      <c r="E8" s="9"/>
      <c r="F8" s="9"/>
      <c r="G8" s="19"/>
    </row>
    <row r="9" spans="1:9">
      <c r="A9" s="9"/>
      <c r="B9" s="9"/>
      <c r="C9" s="9"/>
      <c r="D9" s="9"/>
      <c r="E9" s="9"/>
      <c r="F9" s="9"/>
      <c r="G9" s="9"/>
    </row>
    <row r="10" spans="1:9">
      <c r="A10" s="9"/>
      <c r="B10" s="9"/>
      <c r="C10" s="9"/>
      <c r="D10" s="9"/>
      <c r="E10" s="9"/>
      <c r="F10" s="9"/>
      <c r="G10" s="9"/>
    </row>
    <row r="11" spans="1:9">
      <c r="A11" s="9"/>
      <c r="B11" s="9"/>
      <c r="C11" s="9"/>
      <c r="D11" s="9"/>
      <c r="E11" s="9"/>
      <c r="F11" s="9"/>
      <c r="G11" s="9"/>
    </row>
    <row r="12" spans="1:9">
      <c r="A12" s="9"/>
      <c r="B12" s="9"/>
      <c r="C12" s="9"/>
      <c r="D12" s="9"/>
      <c r="E12" s="9"/>
      <c r="F12" s="9"/>
      <c r="G12" s="9"/>
    </row>
    <row r="13" spans="1:9">
      <c r="A13" s="20"/>
      <c r="B13" s="20"/>
      <c r="C13" s="20"/>
      <c r="D13" s="20"/>
      <c r="E13" s="20"/>
      <c r="F13" s="20"/>
      <c r="G13" s="20"/>
    </row>
    <row r="19" spans="2:4">
      <c r="B19" s="12" t="s">
        <v>57</v>
      </c>
      <c r="C19" s="12"/>
      <c r="D19" s="12" t="s">
        <v>233</v>
      </c>
    </row>
    <row r="20" spans="2:4">
      <c r="B20" s="12" t="s">
        <v>60</v>
      </c>
      <c r="C20" s="12"/>
      <c r="D20" s="12" t="s">
        <v>234</v>
      </c>
    </row>
    <row r="21" spans="2:4">
      <c r="B21" s="15"/>
      <c r="C21" s="15"/>
    </row>
    <row r="23" spans="2:4">
      <c r="C23" s="16" t="s">
        <v>235</v>
      </c>
    </row>
  </sheetData>
  <mergeCells count="2">
    <mergeCell ref="A4:B4"/>
    <mergeCell ref="B6:I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17410" r:id="rId3">
          <objectPr defaultSize="0" altText="" r:id="rId4">
            <anchor moveWithCells="1" sizeWithCells="1">
              <from>
                <xdr:col>0</xdr:col>
                <xdr:colOff>152400</xdr:colOff>
                <xdr:row>2</xdr:row>
                <xdr:rowOff>0</xdr:rowOff>
              </from>
              <to>
                <xdr:col>1</xdr:col>
                <xdr:colOff>266700</xdr:colOff>
                <xdr:row>5</xdr:row>
                <xdr:rowOff>19050</xdr:rowOff>
              </to>
            </anchor>
          </objectPr>
        </oleObject>
      </mc:Choice>
      <mc:Fallback>
        <oleObject progId="PBrush" shapeId="17410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22"/>
  <sheetViews>
    <sheetView workbookViewId="0">
      <selection activeCell="G22" sqref="G22"/>
    </sheetView>
  </sheetViews>
  <sheetFormatPr baseColWidth="10" defaultColWidth="11" defaultRowHeight="15"/>
  <cols>
    <col min="2" max="3" width="18" customWidth="1"/>
    <col min="4" max="4" width="13.28515625" customWidth="1"/>
    <col min="5" max="5" width="16.42578125" customWidth="1"/>
    <col min="6" max="6" width="16.5703125" customWidth="1"/>
    <col min="7" max="7" width="21.85546875" customWidth="1"/>
  </cols>
  <sheetData>
    <row r="1" spans="1:7" ht="26.25">
      <c r="A1" s="1" t="s">
        <v>217</v>
      </c>
      <c r="B1" s="1"/>
    </row>
    <row r="2" spans="1:7">
      <c r="A2" s="2" t="s">
        <v>218</v>
      </c>
      <c r="B2" s="2"/>
    </row>
    <row r="4" spans="1:7" ht="18.75">
      <c r="A4" s="389"/>
      <c r="B4" s="389"/>
    </row>
    <row r="6" spans="1:7" ht="21">
      <c r="B6" s="394" t="s">
        <v>219</v>
      </c>
      <c r="C6" s="394"/>
      <c r="D6" s="394"/>
      <c r="E6" s="394"/>
    </row>
    <row r="8" spans="1:7" ht="63" customHeight="1">
      <c r="A8" s="4" t="s">
        <v>220</v>
      </c>
      <c r="B8" s="5" t="s">
        <v>221</v>
      </c>
      <c r="C8" s="5" t="s">
        <v>222</v>
      </c>
      <c r="D8" s="5" t="s">
        <v>223</v>
      </c>
      <c r="E8" s="5" t="s">
        <v>224</v>
      </c>
      <c r="F8" s="4" t="s">
        <v>225</v>
      </c>
      <c r="G8" s="6" t="s">
        <v>226</v>
      </c>
    </row>
    <row r="9" spans="1:7" ht="60">
      <c r="A9" s="7">
        <v>45512</v>
      </c>
      <c r="B9" s="8" t="s">
        <v>227</v>
      </c>
      <c r="C9" s="9" t="s">
        <v>228</v>
      </c>
      <c r="D9" s="10">
        <v>683571</v>
      </c>
      <c r="E9" s="8" t="s">
        <v>230</v>
      </c>
      <c r="F9" s="8" t="s">
        <v>283</v>
      </c>
      <c r="G9" s="8" t="s">
        <v>232</v>
      </c>
    </row>
    <row r="10" spans="1:7">
      <c r="A10" s="9"/>
      <c r="B10" s="9"/>
      <c r="C10" s="9"/>
      <c r="D10" s="9"/>
      <c r="E10" s="9"/>
      <c r="F10" s="9"/>
      <c r="G10" s="9"/>
    </row>
    <row r="11" spans="1:7">
      <c r="A11" s="9"/>
      <c r="B11" s="9"/>
      <c r="C11" s="9"/>
      <c r="D11" s="9"/>
      <c r="E11" s="9"/>
      <c r="F11" s="9"/>
      <c r="G11" s="9"/>
    </row>
    <row r="12" spans="1:7">
      <c r="A12" s="9"/>
      <c r="B12" s="9"/>
      <c r="C12" s="9"/>
      <c r="D12" s="9"/>
      <c r="E12" s="9"/>
      <c r="F12" s="9"/>
      <c r="G12" s="9"/>
    </row>
    <row r="18" spans="1:8">
      <c r="A18" s="11" t="s">
        <v>57</v>
      </c>
      <c r="B18" s="12"/>
      <c r="C18" s="11" t="s">
        <v>233</v>
      </c>
      <c r="H18" s="13"/>
    </row>
    <row r="19" spans="1:8">
      <c r="A19" s="12" t="s">
        <v>60</v>
      </c>
      <c r="B19" s="11"/>
      <c r="C19" s="11" t="s">
        <v>234</v>
      </c>
      <c r="D19" s="14"/>
    </row>
    <row r="20" spans="1:8">
      <c r="A20" s="15"/>
      <c r="B20" s="15"/>
    </row>
    <row r="22" spans="1:8">
      <c r="B22" s="16" t="s">
        <v>144</v>
      </c>
    </row>
  </sheetData>
  <mergeCells count="2">
    <mergeCell ref="A4:B4"/>
    <mergeCell ref="B6:E6"/>
  </mergeCells>
  <pageMargins left="0.7" right="0.7" top="0.75" bottom="0.75" header="0.3" footer="0.3"/>
  <pageSetup orientation="portrait"/>
  <drawing r:id="rId1"/>
  <legacyDrawing r:id="rId2"/>
  <oleObjects>
    <mc:AlternateContent xmlns:mc="http://schemas.openxmlformats.org/markup-compatibility/2006">
      <mc:Choice Requires="x14">
        <oleObject progId="PBrush" shapeId="18433" r:id="rId3">
          <objectPr defaultSize="0" altText="" r:id="rId4">
            <anchor moveWithCells="1" sizeWithCells="1">
              <from>
                <xdr:col>0</xdr:col>
                <xdr:colOff>85725</xdr:colOff>
                <xdr:row>1</xdr:row>
                <xdr:rowOff>247650</xdr:rowOff>
              </from>
              <to>
                <xdr:col>0</xdr:col>
                <xdr:colOff>800100</xdr:colOff>
                <xdr:row>3</xdr:row>
                <xdr:rowOff>209550</xdr:rowOff>
              </to>
            </anchor>
          </objectPr>
        </oleObject>
      </mc:Choice>
      <mc:Fallback>
        <oleObject progId="PBrush" shapeId="18433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F2" sqref="F2"/>
    </sheetView>
  </sheetViews>
  <sheetFormatPr baseColWidth="10" defaultColWidth="11" defaultRowHeight="15"/>
  <cols>
    <col min="6" max="6" width="12.42578125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22" sqref="A22"/>
    </sheetView>
  </sheetViews>
  <sheetFormatPr baseColWidth="10" defaultColWidth="11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2"/>
  <sheetViews>
    <sheetView topLeftCell="A31" workbookViewId="0">
      <selection activeCell="J39" sqref="J39"/>
    </sheetView>
  </sheetViews>
  <sheetFormatPr baseColWidth="10" defaultColWidth="11" defaultRowHeight="15"/>
  <cols>
    <col min="1" max="1" width="20.28515625" customWidth="1"/>
    <col min="2" max="2" width="20.140625" customWidth="1"/>
    <col min="3" max="3" width="14.28515625" customWidth="1"/>
    <col min="4" max="4" width="14.42578125" customWidth="1"/>
    <col min="5" max="5" width="15" customWidth="1"/>
    <col min="6" max="6" width="14.5703125" customWidth="1"/>
    <col min="7" max="7" width="14.28515625" customWidth="1"/>
    <col min="8" max="9" width="14.42578125" customWidth="1"/>
    <col min="10" max="10" width="13.5703125" customWidth="1"/>
    <col min="11" max="11" width="5.28515625" customWidth="1"/>
    <col min="12" max="12" width="6.28515625" customWidth="1"/>
  </cols>
  <sheetData>
    <row r="1" spans="1:13" ht="15.75">
      <c r="A1" s="381" t="s">
        <v>62</v>
      </c>
      <c r="B1" s="381"/>
      <c r="C1" s="381"/>
      <c r="D1" s="381"/>
      <c r="E1" s="381"/>
      <c r="F1" s="381"/>
      <c r="G1" s="381"/>
      <c r="H1" s="381"/>
      <c r="I1" s="381"/>
      <c r="J1" s="381"/>
    </row>
    <row r="2" spans="1:13" ht="15.75">
      <c r="A2" s="381" t="s">
        <v>63</v>
      </c>
      <c r="B2" s="381"/>
      <c r="C2" s="381"/>
      <c r="D2" s="381"/>
      <c r="E2" s="381"/>
      <c r="F2" s="381"/>
      <c r="G2" s="381"/>
      <c r="H2" s="381"/>
      <c r="I2" s="381"/>
      <c r="J2" s="381"/>
    </row>
    <row r="3" spans="1:13" ht="13.5" customHeight="1">
      <c r="A3" s="245"/>
      <c r="B3" s="245"/>
      <c r="C3" s="245"/>
      <c r="D3" s="245"/>
      <c r="E3" s="245"/>
      <c r="F3" s="245"/>
      <c r="G3" s="245"/>
      <c r="H3" s="245"/>
      <c r="I3" s="245"/>
      <c r="J3" s="245"/>
    </row>
    <row r="4" spans="1:13" ht="13.5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</row>
    <row r="5" spans="1:13" ht="15" customHeight="1">
      <c r="A5" s="382" t="s">
        <v>64</v>
      </c>
      <c r="B5" s="382"/>
      <c r="C5" s="382"/>
      <c r="D5" s="382"/>
      <c r="E5" s="382"/>
      <c r="F5" s="382"/>
      <c r="G5" s="382"/>
      <c r="H5" s="382"/>
      <c r="I5" s="382"/>
      <c r="J5" s="382"/>
    </row>
    <row r="6" spans="1:13" ht="12" customHeight="1">
      <c r="A6" s="134"/>
      <c r="B6" s="134"/>
      <c r="C6" s="134"/>
      <c r="D6" s="134"/>
      <c r="E6" s="134"/>
      <c r="F6" s="134"/>
      <c r="G6" s="134"/>
      <c r="H6" s="134"/>
      <c r="I6" s="134"/>
      <c r="J6" s="134"/>
    </row>
    <row r="7" spans="1:13" ht="15" customHeight="1">
      <c r="A7" s="383" t="s">
        <v>65</v>
      </c>
      <c r="B7" s="384"/>
      <c r="C7" s="384"/>
      <c r="D7" s="384"/>
      <c r="E7" s="384"/>
      <c r="F7" s="384"/>
      <c r="G7" s="384"/>
      <c r="H7" s="384"/>
      <c r="I7" s="384"/>
      <c r="J7" s="384"/>
    </row>
    <row r="8" spans="1:13" ht="12.75" customHeight="1">
      <c r="A8" s="144"/>
      <c r="B8" s="12"/>
      <c r="C8" s="12"/>
      <c r="D8" s="12"/>
      <c r="E8" s="12"/>
      <c r="F8" s="12"/>
      <c r="G8" s="12"/>
      <c r="H8" s="12"/>
      <c r="I8" s="12"/>
      <c r="J8" s="12"/>
    </row>
    <row r="9" spans="1:13" ht="48" customHeight="1">
      <c r="A9" s="246" t="s">
        <v>66</v>
      </c>
      <c r="B9" s="246" t="s">
        <v>67</v>
      </c>
      <c r="C9" s="246" t="s">
        <v>68</v>
      </c>
      <c r="D9" s="246" t="s">
        <v>69</v>
      </c>
      <c r="E9" s="246" t="s">
        <v>70</v>
      </c>
      <c r="F9" s="246" t="s">
        <v>71</v>
      </c>
      <c r="G9" s="246" t="s">
        <v>72</v>
      </c>
      <c r="H9" s="246" t="s">
        <v>73</v>
      </c>
      <c r="I9" s="246" t="s">
        <v>74</v>
      </c>
      <c r="J9" s="246" t="s">
        <v>75</v>
      </c>
      <c r="K9" s="301" t="s">
        <v>14</v>
      </c>
      <c r="L9" s="302" t="s">
        <v>76</v>
      </c>
    </row>
    <row r="10" spans="1:13">
      <c r="A10" s="247">
        <v>2</v>
      </c>
      <c r="B10" s="247" t="s">
        <v>77</v>
      </c>
      <c r="C10" s="248">
        <v>146200000</v>
      </c>
      <c r="D10" s="249">
        <v>64461173.520000003</v>
      </c>
      <c r="E10" s="250">
        <v>210661173.52000001</v>
      </c>
      <c r="F10" s="251">
        <v>176561501</v>
      </c>
      <c r="G10" s="251">
        <v>176561501</v>
      </c>
      <c r="H10" s="251">
        <v>176561501</v>
      </c>
      <c r="I10" s="251">
        <v>176561501</v>
      </c>
      <c r="J10" s="251">
        <v>34099672.520000003</v>
      </c>
      <c r="K10" s="260">
        <v>0</v>
      </c>
      <c r="L10" s="303">
        <v>83.81</v>
      </c>
    </row>
    <row r="11" spans="1:13" ht="18.75" customHeight="1">
      <c r="A11" s="247">
        <v>2.1</v>
      </c>
      <c r="B11" s="247" t="s">
        <v>78</v>
      </c>
      <c r="C11" s="252">
        <v>146200000</v>
      </c>
      <c r="D11" s="252">
        <v>64461173.520000003</v>
      </c>
      <c r="E11" s="253">
        <v>210661173.52000001</v>
      </c>
      <c r="F11" s="253">
        <v>176561501</v>
      </c>
      <c r="G11" s="253">
        <v>176561501</v>
      </c>
      <c r="H11" s="253">
        <v>176561501</v>
      </c>
      <c r="I11" s="253">
        <v>176561501</v>
      </c>
      <c r="J11" s="253">
        <v>34099672.520000003</v>
      </c>
      <c r="K11" s="260">
        <v>0</v>
      </c>
      <c r="L11" s="303">
        <v>83.81</v>
      </c>
    </row>
    <row r="12" spans="1:13" ht="27.75" customHeight="1">
      <c r="A12" s="254" t="s">
        <v>79</v>
      </c>
      <c r="B12" s="247" t="s">
        <v>80</v>
      </c>
      <c r="C12" s="252">
        <v>146200000</v>
      </c>
      <c r="D12" s="252">
        <v>64461173.520000003</v>
      </c>
      <c r="E12" s="253">
        <v>210661173.52000001</v>
      </c>
      <c r="F12" s="253">
        <v>176561501</v>
      </c>
      <c r="G12" s="253">
        <v>176561501</v>
      </c>
      <c r="H12" s="253">
        <v>176561501</v>
      </c>
      <c r="I12" s="253">
        <v>176561501</v>
      </c>
      <c r="J12" s="253">
        <v>34099672.520000003</v>
      </c>
      <c r="K12" s="260">
        <v>0</v>
      </c>
      <c r="L12" s="303">
        <v>83.81</v>
      </c>
    </row>
    <row r="13" spans="1:13" ht="38.25">
      <c r="A13" s="255" t="s">
        <v>81</v>
      </c>
      <c r="B13" s="256" t="s">
        <v>82</v>
      </c>
      <c r="C13" s="252">
        <v>22200000</v>
      </c>
      <c r="D13" s="257">
        <v>300000</v>
      </c>
      <c r="E13" s="257">
        <v>22500000</v>
      </c>
      <c r="F13" s="257">
        <v>22100000</v>
      </c>
      <c r="G13" s="257">
        <v>22100000</v>
      </c>
      <c r="H13" s="257">
        <v>22100000</v>
      </c>
      <c r="I13" s="257">
        <v>22100000</v>
      </c>
      <c r="J13" s="304">
        <v>400000</v>
      </c>
      <c r="K13" s="260">
        <v>0</v>
      </c>
      <c r="L13" s="303">
        <v>98.22</v>
      </c>
    </row>
    <row r="14" spans="1:13">
      <c r="A14" s="258" t="s">
        <v>83</v>
      </c>
      <c r="B14" s="259" t="s">
        <v>84</v>
      </c>
      <c r="C14" s="252">
        <v>22200000</v>
      </c>
      <c r="D14" s="257">
        <v>300000</v>
      </c>
      <c r="E14" s="257">
        <v>22500000</v>
      </c>
      <c r="F14" s="257">
        <v>22100000</v>
      </c>
      <c r="G14" s="257">
        <v>22100000</v>
      </c>
      <c r="H14" s="257">
        <v>22100000</v>
      </c>
      <c r="I14" s="257">
        <v>22100000</v>
      </c>
      <c r="J14" s="304">
        <v>400000</v>
      </c>
      <c r="K14" s="260">
        <v>0</v>
      </c>
      <c r="L14" s="303">
        <v>98.22</v>
      </c>
    </row>
    <row r="15" spans="1:13">
      <c r="A15" s="256" t="s">
        <v>85</v>
      </c>
      <c r="B15" s="256" t="s">
        <v>86</v>
      </c>
      <c r="C15" s="257">
        <v>20000000</v>
      </c>
      <c r="D15" s="260">
        <v>0</v>
      </c>
      <c r="E15" s="257">
        <v>20000000</v>
      </c>
      <c r="F15" s="261">
        <v>19600000</v>
      </c>
      <c r="G15" s="261">
        <v>19600000</v>
      </c>
      <c r="H15" s="261">
        <v>19600000</v>
      </c>
      <c r="I15" s="261">
        <v>19600000</v>
      </c>
      <c r="J15" s="304">
        <v>400000</v>
      </c>
      <c r="K15" s="260">
        <v>0</v>
      </c>
      <c r="L15" s="303">
        <v>98</v>
      </c>
      <c r="M15" s="305"/>
    </row>
    <row r="16" spans="1:13" ht="39.75" customHeight="1">
      <c r="A16" s="259" t="s">
        <v>87</v>
      </c>
      <c r="B16" s="259" t="s">
        <v>88</v>
      </c>
      <c r="C16" s="262">
        <v>20000000</v>
      </c>
      <c r="D16" s="263">
        <v>0</v>
      </c>
      <c r="E16" s="262">
        <v>20000000</v>
      </c>
      <c r="F16" s="261">
        <v>19600000</v>
      </c>
      <c r="G16" s="261">
        <v>19600000</v>
      </c>
      <c r="H16" s="261">
        <v>19600000</v>
      </c>
      <c r="I16" s="261">
        <v>19600000</v>
      </c>
      <c r="J16" s="304">
        <v>400000</v>
      </c>
      <c r="K16" s="260">
        <v>0</v>
      </c>
      <c r="L16" s="303">
        <v>98</v>
      </c>
    </row>
    <row r="17" spans="1:12" ht="51">
      <c r="A17" s="264" t="s">
        <v>89</v>
      </c>
      <c r="B17" s="264" t="s">
        <v>90</v>
      </c>
      <c r="C17" s="257">
        <v>20000000</v>
      </c>
      <c r="D17" s="260">
        <v>0</v>
      </c>
      <c r="E17" s="257">
        <v>20000000</v>
      </c>
      <c r="F17" s="265">
        <v>19600000</v>
      </c>
      <c r="G17" s="265">
        <v>19600000</v>
      </c>
      <c r="H17" s="265">
        <v>19600000</v>
      </c>
      <c r="I17" s="265">
        <v>19600000</v>
      </c>
      <c r="J17" s="304">
        <v>400000</v>
      </c>
      <c r="K17" s="260">
        <v>2</v>
      </c>
      <c r="L17" s="303">
        <v>98</v>
      </c>
    </row>
    <row r="18" spans="1:12">
      <c r="A18" s="258" t="s">
        <v>91</v>
      </c>
      <c r="B18" s="266" t="s">
        <v>92</v>
      </c>
      <c r="C18" s="267">
        <v>2200000</v>
      </c>
      <c r="D18" s="257">
        <v>300000</v>
      </c>
      <c r="E18" s="257">
        <v>2500000</v>
      </c>
      <c r="F18" s="257">
        <v>2500000</v>
      </c>
      <c r="G18" s="257">
        <v>2500000</v>
      </c>
      <c r="H18" s="257">
        <v>2500000</v>
      </c>
      <c r="I18" s="257">
        <v>2500000</v>
      </c>
      <c r="J18" s="260">
        <v>0</v>
      </c>
      <c r="K18" s="260">
        <v>0</v>
      </c>
      <c r="L18" s="303">
        <v>100</v>
      </c>
    </row>
    <row r="19" spans="1:12" ht="38.25">
      <c r="A19" s="256" t="s">
        <v>93</v>
      </c>
      <c r="B19" s="256" t="s">
        <v>94</v>
      </c>
      <c r="C19" s="257">
        <v>2200000</v>
      </c>
      <c r="D19" s="257">
        <v>300000</v>
      </c>
      <c r="E19" s="257">
        <v>2500000</v>
      </c>
      <c r="F19" s="257">
        <v>2500000</v>
      </c>
      <c r="G19" s="257">
        <v>2500000</v>
      </c>
      <c r="H19" s="257">
        <v>2500000</v>
      </c>
      <c r="I19" s="257">
        <v>2500000</v>
      </c>
      <c r="J19" s="260">
        <v>0</v>
      </c>
      <c r="K19" s="260">
        <v>0</v>
      </c>
      <c r="L19" s="303">
        <v>100</v>
      </c>
    </row>
    <row r="20" spans="1:12" ht="38.25">
      <c r="A20" s="256" t="s">
        <v>95</v>
      </c>
      <c r="B20" s="256" t="s">
        <v>94</v>
      </c>
      <c r="C20" s="257">
        <v>2200000</v>
      </c>
      <c r="D20" s="257">
        <v>300000</v>
      </c>
      <c r="E20" s="257">
        <v>2500000</v>
      </c>
      <c r="F20" s="257">
        <v>2500000</v>
      </c>
      <c r="G20" s="257">
        <v>2500000</v>
      </c>
      <c r="H20" s="257">
        <v>2500000</v>
      </c>
      <c r="I20" s="257">
        <v>2500000</v>
      </c>
      <c r="J20" s="260">
        <v>0</v>
      </c>
      <c r="K20" s="260">
        <v>0</v>
      </c>
      <c r="L20" s="303">
        <v>100</v>
      </c>
    </row>
    <row r="21" spans="1:12" ht="25.5">
      <c r="A21" s="256" t="s">
        <v>96</v>
      </c>
      <c r="B21" s="256" t="s">
        <v>97</v>
      </c>
      <c r="C21" s="257">
        <v>2200000</v>
      </c>
      <c r="D21" s="257">
        <v>300000</v>
      </c>
      <c r="E21" s="257">
        <v>2500000</v>
      </c>
      <c r="F21" s="257">
        <v>2500000</v>
      </c>
      <c r="G21" s="257">
        <v>2500000</v>
      </c>
      <c r="H21" s="257">
        <v>2500000</v>
      </c>
      <c r="I21" s="257">
        <v>2500000</v>
      </c>
      <c r="J21" s="260">
        <v>0</v>
      </c>
      <c r="K21" s="260">
        <v>0</v>
      </c>
      <c r="L21" s="303">
        <v>100</v>
      </c>
    </row>
    <row r="22" spans="1:12" ht="30">
      <c r="A22" s="268" t="s">
        <v>98</v>
      </c>
      <c r="B22" s="269" t="s">
        <v>99</v>
      </c>
      <c r="C22" s="257">
        <v>2200000</v>
      </c>
      <c r="D22" s="257">
        <v>300000</v>
      </c>
      <c r="E22" s="257">
        <v>2500000</v>
      </c>
      <c r="F22" s="257">
        <v>2500000</v>
      </c>
      <c r="G22" s="257">
        <v>2500000</v>
      </c>
      <c r="H22" s="257">
        <v>2500000</v>
      </c>
      <c r="I22" s="257">
        <v>2500000</v>
      </c>
      <c r="J22" s="260">
        <v>0</v>
      </c>
      <c r="K22" s="260">
        <v>0</v>
      </c>
      <c r="L22" s="303">
        <v>100</v>
      </c>
    </row>
    <row r="23" spans="1:12" ht="25.5">
      <c r="A23" s="256" t="s">
        <v>100</v>
      </c>
      <c r="B23" s="256" t="s">
        <v>101</v>
      </c>
      <c r="C23" s="270">
        <v>124000000</v>
      </c>
      <c r="D23" s="252">
        <v>64461173.520000003</v>
      </c>
      <c r="E23" s="262">
        <v>188161173.52000001</v>
      </c>
      <c r="F23" s="262">
        <v>154461501</v>
      </c>
      <c r="G23" s="262">
        <v>154461501</v>
      </c>
      <c r="H23" s="262">
        <v>154461501</v>
      </c>
      <c r="I23" s="262">
        <v>154461501</v>
      </c>
      <c r="J23" s="262">
        <v>33699672.520000003</v>
      </c>
      <c r="K23" s="260">
        <v>0</v>
      </c>
      <c r="L23" s="303">
        <v>82</v>
      </c>
    </row>
    <row r="24" spans="1:12" ht="30">
      <c r="A24" s="271" t="s">
        <v>102</v>
      </c>
      <c r="B24" s="271" t="s">
        <v>103</v>
      </c>
      <c r="C24" s="270">
        <v>60930000</v>
      </c>
      <c r="D24" s="262">
        <v>49275858.520000003</v>
      </c>
      <c r="E24" s="262">
        <v>110205858.52</v>
      </c>
      <c r="F24" s="262">
        <v>94440553</v>
      </c>
      <c r="G24" s="262">
        <v>94440553</v>
      </c>
      <c r="H24" s="262">
        <v>94440553</v>
      </c>
      <c r="I24" s="262">
        <v>94440553</v>
      </c>
      <c r="J24" s="262">
        <v>15765305.52</v>
      </c>
      <c r="K24" s="260">
        <v>0</v>
      </c>
      <c r="L24" s="303">
        <v>85</v>
      </c>
    </row>
    <row r="25" spans="1:12" ht="76.5">
      <c r="A25" s="272" t="s">
        <v>104</v>
      </c>
      <c r="B25" s="273" t="s">
        <v>105</v>
      </c>
      <c r="C25" s="274">
        <v>60930000</v>
      </c>
      <c r="D25" s="265">
        <v>49275858.520000003</v>
      </c>
      <c r="E25" s="265">
        <v>110205858.52</v>
      </c>
      <c r="F25" s="265">
        <v>94440553</v>
      </c>
      <c r="G25" s="265">
        <v>94440553</v>
      </c>
      <c r="H25" s="265">
        <v>94440553</v>
      </c>
      <c r="I25" s="265">
        <v>94440553</v>
      </c>
      <c r="J25" s="265">
        <v>15765305.52</v>
      </c>
      <c r="K25" s="306">
        <v>0</v>
      </c>
      <c r="L25" s="307">
        <v>85</v>
      </c>
    </row>
    <row r="26" spans="1:12" ht="42" customHeight="1">
      <c r="A26" s="275" t="s">
        <v>106</v>
      </c>
      <c r="B26" s="264" t="s">
        <v>107</v>
      </c>
      <c r="C26" s="276">
        <v>0</v>
      </c>
      <c r="D26" s="277">
        <v>19320000</v>
      </c>
      <c r="E26" s="277">
        <v>19320000</v>
      </c>
      <c r="F26" s="257">
        <v>19230000</v>
      </c>
      <c r="G26" s="257">
        <v>19230000</v>
      </c>
      <c r="H26" s="257">
        <v>19230000</v>
      </c>
      <c r="I26" s="257">
        <v>19230000</v>
      </c>
      <c r="J26" s="257">
        <v>90000</v>
      </c>
      <c r="K26" s="260">
        <v>33</v>
      </c>
      <c r="L26" s="303">
        <v>99.53</v>
      </c>
    </row>
    <row r="27" spans="1:12" ht="46.5" customHeight="1">
      <c r="A27" s="275" t="s">
        <v>106</v>
      </c>
      <c r="B27" s="264" t="s">
        <v>108</v>
      </c>
      <c r="C27" s="278">
        <v>19980000</v>
      </c>
      <c r="D27" s="279">
        <v>0</v>
      </c>
      <c r="E27" s="278">
        <v>19980000</v>
      </c>
      <c r="F27" s="278">
        <v>19980000</v>
      </c>
      <c r="G27" s="278">
        <v>19980000</v>
      </c>
      <c r="H27" s="278">
        <v>19980000</v>
      </c>
      <c r="I27" s="278">
        <v>19980000</v>
      </c>
      <c r="J27" s="279">
        <v>0</v>
      </c>
      <c r="K27" s="260">
        <v>2</v>
      </c>
      <c r="L27" s="303">
        <v>100</v>
      </c>
    </row>
    <row r="28" spans="1:12" ht="45" customHeight="1">
      <c r="A28" s="280" t="s">
        <v>106</v>
      </c>
      <c r="B28" s="268" t="s">
        <v>109</v>
      </c>
      <c r="C28" s="281">
        <v>0</v>
      </c>
      <c r="D28" s="277">
        <v>1000000</v>
      </c>
      <c r="E28" s="277">
        <v>1000000</v>
      </c>
      <c r="F28" s="277">
        <v>1000000</v>
      </c>
      <c r="G28" s="277">
        <v>1000000</v>
      </c>
      <c r="H28" s="277">
        <v>1000000</v>
      </c>
      <c r="I28" s="277">
        <v>1000000</v>
      </c>
      <c r="J28" s="279">
        <v>0</v>
      </c>
      <c r="K28" s="260">
        <v>1</v>
      </c>
      <c r="L28" s="303">
        <v>100</v>
      </c>
    </row>
    <row r="29" spans="1:12" ht="30">
      <c r="A29" s="282" t="s">
        <v>110</v>
      </c>
      <c r="B29" s="282" t="s">
        <v>111</v>
      </c>
      <c r="C29" s="283">
        <v>0</v>
      </c>
      <c r="D29" s="277">
        <v>9625382.5199999996</v>
      </c>
      <c r="E29" s="277">
        <v>9625382.5199999996</v>
      </c>
      <c r="F29" s="279">
        <v>0</v>
      </c>
      <c r="G29" s="279">
        <v>0</v>
      </c>
      <c r="H29" s="279">
        <v>0</v>
      </c>
      <c r="I29" s="279">
        <v>0</v>
      </c>
      <c r="J29" s="257">
        <v>9625382.5199999996</v>
      </c>
      <c r="K29" s="260">
        <v>32</v>
      </c>
      <c r="L29" s="303">
        <v>0</v>
      </c>
    </row>
    <row r="30" spans="1:12" ht="30">
      <c r="A30" s="282" t="s">
        <v>110</v>
      </c>
      <c r="B30" s="282" t="s">
        <v>112</v>
      </c>
      <c r="C30" s="284">
        <v>39580000</v>
      </c>
      <c r="D30" s="277">
        <v>15000000</v>
      </c>
      <c r="E30" s="277">
        <v>54580000</v>
      </c>
      <c r="F30" s="257">
        <v>54230553</v>
      </c>
      <c r="G30" s="257">
        <v>54230553</v>
      </c>
      <c r="H30" s="257">
        <v>54230553</v>
      </c>
      <c r="I30" s="257">
        <v>54230553</v>
      </c>
      <c r="J30" s="257">
        <v>349447</v>
      </c>
      <c r="K30" s="260">
        <v>2</v>
      </c>
      <c r="L30" s="303">
        <v>99.36</v>
      </c>
    </row>
    <row r="31" spans="1:12" ht="25.5">
      <c r="A31" s="268" t="s">
        <v>113</v>
      </c>
      <c r="B31" s="268" t="s">
        <v>114</v>
      </c>
      <c r="C31" s="284">
        <v>1370000</v>
      </c>
      <c r="D31" s="277">
        <v>4330476</v>
      </c>
      <c r="E31" s="277">
        <v>5700476</v>
      </c>
      <c r="F31" s="279">
        <v>0</v>
      </c>
      <c r="G31" s="279">
        <v>0</v>
      </c>
      <c r="H31" s="279">
        <v>0</v>
      </c>
      <c r="I31" s="279">
        <v>0</v>
      </c>
      <c r="J31" s="277">
        <v>5700476</v>
      </c>
      <c r="K31" s="260">
        <v>2</v>
      </c>
      <c r="L31" s="303">
        <v>0</v>
      </c>
    </row>
    <row r="32" spans="1:12" ht="30">
      <c r="A32" s="285" t="s">
        <v>115</v>
      </c>
      <c r="B32" s="285" t="s">
        <v>116</v>
      </c>
      <c r="C32" s="286">
        <v>63070000</v>
      </c>
      <c r="D32" s="277">
        <v>14885315</v>
      </c>
      <c r="E32" s="277">
        <v>77955315</v>
      </c>
      <c r="F32" s="287">
        <v>60020948</v>
      </c>
      <c r="G32" s="287">
        <v>60020948</v>
      </c>
      <c r="H32" s="287">
        <v>60020948</v>
      </c>
      <c r="I32" s="287">
        <v>60020948</v>
      </c>
      <c r="J32" s="277">
        <v>17934367</v>
      </c>
      <c r="K32" s="260">
        <v>0</v>
      </c>
      <c r="L32" s="303">
        <v>76.989999999999995</v>
      </c>
    </row>
    <row r="33" spans="1:12" ht="30">
      <c r="A33" s="285" t="s">
        <v>117</v>
      </c>
      <c r="B33" s="285" t="s">
        <v>118</v>
      </c>
      <c r="C33" s="288">
        <v>20000000</v>
      </c>
      <c r="D33" s="277">
        <v>10455000</v>
      </c>
      <c r="E33" s="277">
        <v>30455000</v>
      </c>
      <c r="F33" s="287">
        <v>30454778</v>
      </c>
      <c r="G33" s="287">
        <v>30454778</v>
      </c>
      <c r="H33" s="287">
        <v>30454778</v>
      </c>
      <c r="I33" s="287">
        <v>30454778</v>
      </c>
      <c r="J33" s="277">
        <v>222</v>
      </c>
      <c r="K33" s="260">
        <v>0</v>
      </c>
      <c r="L33" s="303">
        <v>100</v>
      </c>
    </row>
    <row r="34" spans="1:12" ht="38.25">
      <c r="A34" s="289" t="s">
        <v>119</v>
      </c>
      <c r="B34" s="290" t="s">
        <v>120</v>
      </c>
      <c r="C34" s="277">
        <v>20000000</v>
      </c>
      <c r="D34" s="257">
        <v>10455000</v>
      </c>
      <c r="E34" s="277">
        <v>30455000</v>
      </c>
      <c r="F34" s="287">
        <v>30454778</v>
      </c>
      <c r="G34" s="287">
        <v>30454778</v>
      </c>
      <c r="H34" s="287">
        <v>30454778</v>
      </c>
      <c r="I34" s="287">
        <v>30454778</v>
      </c>
      <c r="J34" s="277">
        <v>222</v>
      </c>
      <c r="K34" s="260">
        <v>2</v>
      </c>
      <c r="L34" s="303">
        <v>100</v>
      </c>
    </row>
    <row r="35" spans="1:12" ht="68.25" customHeight="1">
      <c r="A35" s="264" t="s">
        <v>121</v>
      </c>
      <c r="B35" s="264" t="s">
        <v>122</v>
      </c>
      <c r="C35" s="277">
        <v>8550000</v>
      </c>
      <c r="D35" s="257">
        <v>2249715</v>
      </c>
      <c r="E35" s="277">
        <v>10799715</v>
      </c>
      <c r="F35" s="287">
        <v>7623596</v>
      </c>
      <c r="G35" s="287">
        <v>7623596</v>
      </c>
      <c r="H35" s="287">
        <v>7623596</v>
      </c>
      <c r="I35" s="287">
        <v>7623596</v>
      </c>
      <c r="J35" s="277">
        <v>3176119</v>
      </c>
      <c r="K35" s="260">
        <v>0</v>
      </c>
      <c r="L35" s="303">
        <v>70.59</v>
      </c>
    </row>
    <row r="36" spans="1:12" ht="25.5">
      <c r="A36" s="264" t="s">
        <v>123</v>
      </c>
      <c r="B36" s="264" t="s">
        <v>124</v>
      </c>
      <c r="C36" s="277">
        <v>6000000</v>
      </c>
      <c r="D36" s="283">
        <v>0</v>
      </c>
      <c r="E36" s="277">
        <v>6000000</v>
      </c>
      <c r="F36" s="287">
        <v>5500000</v>
      </c>
      <c r="G36" s="287">
        <v>5500000</v>
      </c>
      <c r="H36" s="287">
        <v>5500000</v>
      </c>
      <c r="I36" s="287">
        <v>5500000</v>
      </c>
      <c r="J36" s="277">
        <v>500000</v>
      </c>
      <c r="K36" s="260">
        <v>2</v>
      </c>
      <c r="L36" s="303">
        <v>91.67</v>
      </c>
    </row>
    <row r="37" spans="1:12">
      <c r="A37" s="264" t="s">
        <v>125</v>
      </c>
      <c r="B37" s="291" t="s">
        <v>126</v>
      </c>
      <c r="C37" s="292">
        <v>750000</v>
      </c>
      <c r="D37" s="283">
        <v>0</v>
      </c>
      <c r="E37" s="257">
        <v>750000</v>
      </c>
      <c r="F37" s="257">
        <v>683571</v>
      </c>
      <c r="G37" s="257">
        <v>683571</v>
      </c>
      <c r="H37" s="257">
        <v>683571</v>
      </c>
      <c r="I37" s="257">
        <v>683571</v>
      </c>
      <c r="J37" s="257">
        <v>66429</v>
      </c>
      <c r="K37" s="260">
        <v>2</v>
      </c>
      <c r="L37" s="303">
        <v>91.14</v>
      </c>
    </row>
    <row r="38" spans="1:12">
      <c r="A38" s="264" t="s">
        <v>127</v>
      </c>
      <c r="B38" s="291" t="s">
        <v>128</v>
      </c>
      <c r="C38" s="293">
        <v>0</v>
      </c>
      <c r="D38" s="257">
        <v>199362</v>
      </c>
      <c r="E38" s="257">
        <v>199362</v>
      </c>
      <c r="F38" s="283">
        <v>0</v>
      </c>
      <c r="G38" s="283">
        <v>0</v>
      </c>
      <c r="H38" s="283">
        <v>0</v>
      </c>
      <c r="I38" s="283">
        <v>0</v>
      </c>
      <c r="J38" s="257">
        <v>199362</v>
      </c>
      <c r="K38" s="260">
        <v>1</v>
      </c>
      <c r="L38" s="303">
        <v>0</v>
      </c>
    </row>
    <row r="39" spans="1:12">
      <c r="A39" s="264" t="s">
        <v>127</v>
      </c>
      <c r="B39" s="291" t="s">
        <v>129</v>
      </c>
      <c r="C39" s="293">
        <v>0</v>
      </c>
      <c r="D39" s="257">
        <v>1350353</v>
      </c>
      <c r="E39" s="257">
        <v>1350353</v>
      </c>
      <c r="F39" s="257">
        <v>1187556</v>
      </c>
      <c r="G39" s="257">
        <v>1187556</v>
      </c>
      <c r="H39" s="257">
        <v>1187556</v>
      </c>
      <c r="I39" s="257">
        <v>1187556</v>
      </c>
      <c r="J39" s="257">
        <v>162797</v>
      </c>
      <c r="K39" s="260">
        <v>33</v>
      </c>
      <c r="L39" s="260">
        <v>87.94</v>
      </c>
    </row>
    <row r="40" spans="1:12">
      <c r="A40" s="264" t="s">
        <v>127</v>
      </c>
      <c r="B40" s="294" t="s">
        <v>130</v>
      </c>
      <c r="C40" s="292">
        <v>1800000</v>
      </c>
      <c r="D40" s="283">
        <v>0</v>
      </c>
      <c r="E40" s="292">
        <v>1800000</v>
      </c>
      <c r="F40" s="257">
        <v>113695</v>
      </c>
      <c r="G40" s="257">
        <v>113695</v>
      </c>
      <c r="H40" s="257">
        <v>113695</v>
      </c>
      <c r="I40" s="257">
        <v>113695</v>
      </c>
      <c r="J40" s="257">
        <v>1686305</v>
      </c>
      <c r="K40" s="260">
        <v>2</v>
      </c>
      <c r="L40" s="308">
        <v>6.32</v>
      </c>
    </row>
    <row r="41" spans="1:12">
      <c r="A41" s="268" t="s">
        <v>127</v>
      </c>
      <c r="B41" s="268" t="s">
        <v>131</v>
      </c>
      <c r="C41" s="293">
        <v>0</v>
      </c>
      <c r="D41" s="257">
        <v>700000</v>
      </c>
      <c r="E41" s="257">
        <v>700000</v>
      </c>
      <c r="F41" s="257">
        <v>138774</v>
      </c>
      <c r="G41" s="257">
        <v>138774</v>
      </c>
      <c r="H41" s="257">
        <v>138774</v>
      </c>
      <c r="I41" s="257">
        <v>138774</v>
      </c>
      <c r="J41" s="257">
        <v>561226</v>
      </c>
      <c r="K41" s="260">
        <v>32</v>
      </c>
      <c r="L41" s="308">
        <v>19.82</v>
      </c>
    </row>
    <row r="42" spans="1:12" ht="38.25">
      <c r="A42" s="256" t="s">
        <v>132</v>
      </c>
      <c r="B42" s="295" t="s">
        <v>133</v>
      </c>
      <c r="C42" s="277">
        <v>34520000</v>
      </c>
      <c r="D42" s="257">
        <v>2180000</v>
      </c>
      <c r="E42" s="257">
        <v>36700000</v>
      </c>
      <c r="F42" s="257">
        <v>21942574</v>
      </c>
      <c r="G42" s="257">
        <v>21942574</v>
      </c>
      <c r="H42" s="257">
        <v>21942574</v>
      </c>
      <c r="I42" s="257">
        <v>21942574</v>
      </c>
      <c r="J42" s="257">
        <v>14758026</v>
      </c>
      <c r="K42" s="260">
        <v>0</v>
      </c>
      <c r="L42" s="308">
        <v>59.79</v>
      </c>
    </row>
    <row r="43" spans="1:12" ht="36" customHeight="1">
      <c r="A43" s="264" t="s">
        <v>134</v>
      </c>
      <c r="B43" s="291" t="s">
        <v>135</v>
      </c>
      <c r="C43" s="277">
        <v>9320000</v>
      </c>
      <c r="D43" s="283">
        <v>0</v>
      </c>
      <c r="E43" s="277">
        <v>9320000</v>
      </c>
      <c r="F43" s="277">
        <v>9320000</v>
      </c>
      <c r="G43" s="277">
        <v>9320000</v>
      </c>
      <c r="H43" s="277">
        <v>9320000</v>
      </c>
      <c r="I43" s="277">
        <v>9320000</v>
      </c>
      <c r="J43" s="283">
        <v>0</v>
      </c>
      <c r="K43" s="260">
        <v>2</v>
      </c>
      <c r="L43" s="303">
        <v>100</v>
      </c>
    </row>
    <row r="44" spans="1:12" ht="27" customHeight="1">
      <c r="A44" s="268" t="s">
        <v>136</v>
      </c>
      <c r="B44" s="296" t="s">
        <v>137</v>
      </c>
      <c r="C44" s="277">
        <v>8000000</v>
      </c>
      <c r="D44" s="257">
        <v>2520000</v>
      </c>
      <c r="E44" s="257">
        <v>10520000</v>
      </c>
      <c r="F44" s="257">
        <v>7829000</v>
      </c>
      <c r="G44" s="257">
        <v>7829000</v>
      </c>
      <c r="H44" s="257">
        <v>7829000</v>
      </c>
      <c r="I44" s="257">
        <v>7829000</v>
      </c>
      <c r="J44" s="257">
        <v>2691000</v>
      </c>
      <c r="K44" s="260">
        <v>2</v>
      </c>
      <c r="L44" s="309">
        <v>74.42</v>
      </c>
    </row>
    <row r="45" spans="1:12" ht="24" customHeight="1">
      <c r="A45" s="264" t="s">
        <v>138</v>
      </c>
      <c r="B45" s="291" t="s">
        <v>139</v>
      </c>
      <c r="C45" s="293">
        <v>0</v>
      </c>
      <c r="D45" s="257">
        <v>1609600</v>
      </c>
      <c r="E45" s="257">
        <v>1609600</v>
      </c>
      <c r="F45" s="257">
        <v>1595158</v>
      </c>
      <c r="G45" s="257">
        <v>1595158</v>
      </c>
      <c r="H45" s="257">
        <v>1595158</v>
      </c>
      <c r="I45" s="257">
        <v>1595158</v>
      </c>
      <c r="J45" s="257">
        <v>14442</v>
      </c>
      <c r="K45" s="260">
        <v>32</v>
      </c>
      <c r="L45" s="303">
        <v>99.1</v>
      </c>
    </row>
    <row r="46" spans="1:12" ht="25.5" customHeight="1">
      <c r="A46" s="264" t="s">
        <v>138</v>
      </c>
      <c r="B46" s="291" t="s">
        <v>140</v>
      </c>
      <c r="C46" s="277">
        <v>13000000</v>
      </c>
      <c r="D46" s="257">
        <v>-1430000</v>
      </c>
      <c r="E46" s="257">
        <v>11570000</v>
      </c>
      <c r="F46" s="257">
        <v>3198416</v>
      </c>
      <c r="G46" s="257">
        <v>3198416</v>
      </c>
      <c r="H46" s="257">
        <v>3198416</v>
      </c>
      <c r="I46" s="257">
        <v>3198416</v>
      </c>
      <c r="J46" s="257">
        <v>8371584</v>
      </c>
      <c r="K46" s="260">
        <v>2</v>
      </c>
      <c r="L46" s="303">
        <v>27.64</v>
      </c>
    </row>
    <row r="47" spans="1:12" ht="14.25" customHeight="1">
      <c r="A47" s="264" t="s">
        <v>138</v>
      </c>
      <c r="B47" s="291" t="s">
        <v>141</v>
      </c>
      <c r="C47" s="277">
        <v>4200000</v>
      </c>
      <c r="D47" s="257">
        <v>-519000</v>
      </c>
      <c r="E47" s="257">
        <v>3681000</v>
      </c>
      <c r="F47" s="283">
        <v>0</v>
      </c>
      <c r="G47" s="283">
        <v>0</v>
      </c>
      <c r="H47" s="283">
        <v>0</v>
      </c>
      <c r="I47" s="283">
        <v>0</v>
      </c>
      <c r="J47" s="257">
        <v>3681000</v>
      </c>
      <c r="K47" s="260">
        <v>1</v>
      </c>
      <c r="L47" s="303">
        <v>0</v>
      </c>
    </row>
    <row r="48" spans="1:12">
      <c r="A48" s="385" t="s">
        <v>142</v>
      </c>
      <c r="B48" s="386"/>
      <c r="C48" s="252">
        <v>146200000</v>
      </c>
      <c r="D48" s="252">
        <v>64461173.520000003</v>
      </c>
      <c r="E48" s="253">
        <v>210661173.52000001</v>
      </c>
      <c r="F48" s="253">
        <v>176561501</v>
      </c>
      <c r="G48" s="253">
        <v>176561501</v>
      </c>
      <c r="H48" s="253">
        <v>176561501</v>
      </c>
      <c r="I48" s="253">
        <v>176561501</v>
      </c>
      <c r="J48" s="253">
        <v>34099672.520000003</v>
      </c>
      <c r="K48" s="9"/>
      <c r="L48" s="9">
        <v>83.81</v>
      </c>
    </row>
    <row r="49" spans="1:10">
      <c r="A49" s="297"/>
      <c r="B49" s="297"/>
      <c r="C49" s="298"/>
      <c r="D49" s="298"/>
      <c r="E49" s="298"/>
      <c r="F49" s="298"/>
      <c r="G49" s="298"/>
      <c r="H49" s="298"/>
      <c r="I49" s="298"/>
      <c r="J49" s="298"/>
    </row>
    <row r="50" spans="1:10">
      <c r="A50" s="297"/>
      <c r="B50" s="297"/>
      <c r="C50" s="298"/>
      <c r="D50" s="298"/>
      <c r="E50" s="298"/>
      <c r="F50" s="298"/>
      <c r="G50" s="298"/>
      <c r="H50" s="298"/>
      <c r="I50" s="298"/>
      <c r="J50" s="298"/>
    </row>
    <row r="51" spans="1:10">
      <c r="A51" s="299" t="s">
        <v>57</v>
      </c>
      <c r="B51" s="299"/>
      <c r="C51" s="299"/>
      <c r="D51" s="144" t="s">
        <v>143</v>
      </c>
      <c r="E51" s="12"/>
      <c r="F51" s="12"/>
      <c r="G51" s="12"/>
      <c r="H51" s="300" t="s">
        <v>144</v>
      </c>
      <c r="I51" s="12"/>
      <c r="J51" s="12"/>
    </row>
    <row r="52" spans="1:10">
      <c r="A52" s="12" t="s">
        <v>145</v>
      </c>
      <c r="B52" s="12"/>
      <c r="C52" s="12"/>
      <c r="D52" s="12" t="s">
        <v>146</v>
      </c>
      <c r="E52" s="12"/>
      <c r="F52" s="12"/>
      <c r="G52" s="12"/>
      <c r="H52" s="12"/>
      <c r="I52" s="12"/>
      <c r="J52" s="12"/>
    </row>
  </sheetData>
  <mergeCells count="5">
    <mergeCell ref="A1:J1"/>
    <mergeCell ref="A2:J2"/>
    <mergeCell ref="A5:J5"/>
    <mergeCell ref="A7:J7"/>
    <mergeCell ref="A48:B48"/>
  </mergeCells>
  <pageMargins left="3.9370078740157501E-2" right="3.9370078740157501E-2" top="0.196850393700787" bottom="0.55118110236220497" header="0.118110236220472" footer="0.31496062992126"/>
  <pageSetup scale="90" orientation="landscape"/>
  <drawing r:id="rId1"/>
  <legacyDrawing r:id="rId2"/>
  <oleObjects>
    <mc:AlternateContent xmlns:mc="http://schemas.openxmlformats.org/markup-compatibility/2006">
      <mc:Choice Requires="x14">
        <oleObject progId="PBrush" shapeId="3073" r:id="rId3">
          <objectPr defaultSize="0" altText="" r:id="rId4">
            <anchor moveWithCells="1" sizeWithCells="1">
              <from>
                <xdr:col>1</xdr:col>
                <xdr:colOff>123825</xdr:colOff>
                <xdr:row>0</xdr:row>
                <xdr:rowOff>47625</xdr:rowOff>
              </from>
              <to>
                <xdr:col>1</xdr:col>
                <xdr:colOff>781050</xdr:colOff>
                <xdr:row>3</xdr:row>
                <xdr:rowOff>85725</xdr:rowOff>
              </to>
            </anchor>
          </objectPr>
        </oleObject>
      </mc:Choice>
      <mc:Fallback>
        <oleObject progId="PBrush" shapeId="3073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89"/>
  <sheetViews>
    <sheetView topLeftCell="A34" workbookViewId="0">
      <selection activeCell="C49" sqref="C49"/>
    </sheetView>
  </sheetViews>
  <sheetFormatPr baseColWidth="10" defaultColWidth="11" defaultRowHeight="15"/>
  <cols>
    <col min="1" max="1" width="85.85546875" customWidth="1"/>
    <col min="2" max="2" width="35.28515625" customWidth="1"/>
    <col min="3" max="3" width="19.85546875" customWidth="1"/>
    <col min="4" max="4" width="11.42578125" customWidth="1"/>
    <col min="5" max="5" width="15.28515625" customWidth="1"/>
  </cols>
  <sheetData>
    <row r="1" spans="1:5" ht="26.25">
      <c r="A1" s="387" t="s">
        <v>147</v>
      </c>
      <c r="B1" s="387"/>
    </row>
    <row r="2" spans="1:5">
      <c r="A2" s="388" t="s">
        <v>63</v>
      </c>
      <c r="B2" s="388"/>
    </row>
    <row r="4" spans="1:5" ht="18.75">
      <c r="A4" s="389" t="s">
        <v>148</v>
      </c>
      <c r="B4" s="389"/>
    </row>
    <row r="5" spans="1:5" ht="18.75" customHeight="1">
      <c r="A5" s="3"/>
      <c r="B5" s="3"/>
    </row>
    <row r="6" spans="1:5" ht="18" customHeight="1">
      <c r="A6" s="76"/>
      <c r="B6" s="76"/>
    </row>
    <row r="7" spans="1:5" ht="25.5" customHeight="1">
      <c r="A7" s="390" t="s">
        <v>149</v>
      </c>
      <c r="B7" s="391"/>
    </row>
    <row r="8" spans="1:5" ht="27" customHeight="1">
      <c r="A8" s="77"/>
      <c r="B8" s="77"/>
    </row>
    <row r="9" spans="1:5" ht="21" customHeight="1"/>
    <row r="10" spans="1:5">
      <c r="A10" s="219" t="s">
        <v>150</v>
      </c>
    </row>
    <row r="11" spans="1:5" ht="27" customHeight="1">
      <c r="A11" s="81" t="s">
        <v>151</v>
      </c>
      <c r="B11" s="169">
        <v>9320000</v>
      </c>
    </row>
    <row r="12" spans="1:5" ht="18.75" customHeight="1">
      <c r="B12" s="220">
        <f>SUM(B11)</f>
        <v>9320000</v>
      </c>
      <c r="C12">
        <v>1</v>
      </c>
      <c r="E12" s="189"/>
    </row>
    <row r="13" spans="1:5" ht="18.75" customHeight="1">
      <c r="B13" s="172"/>
      <c r="E13" s="184"/>
    </row>
    <row r="14" spans="1:5">
      <c r="A14" s="192"/>
      <c r="B14" s="201"/>
    </row>
    <row r="15" spans="1:5">
      <c r="A15" s="221"/>
      <c r="B15" s="201"/>
    </row>
    <row r="16" spans="1:5" ht="15.75">
      <c r="A16" s="222" t="s">
        <v>284</v>
      </c>
      <c r="E16" s="223"/>
    </row>
    <row r="17" spans="1:5" ht="41.25" customHeight="1">
      <c r="A17" s="87" t="s">
        <v>152</v>
      </c>
      <c r="B17" s="169">
        <v>42050553</v>
      </c>
      <c r="E17" s="223"/>
    </row>
    <row r="18" spans="1:5" ht="39" customHeight="1">
      <c r="A18" s="192" t="s">
        <v>153</v>
      </c>
      <c r="B18" s="169">
        <v>10000000</v>
      </c>
      <c r="E18" s="223"/>
    </row>
    <row r="19" spans="1:5" ht="28.5" customHeight="1">
      <c r="A19" s="193" t="s">
        <v>154</v>
      </c>
      <c r="B19" s="224">
        <v>2180000</v>
      </c>
      <c r="C19">
        <v>3</v>
      </c>
    </row>
    <row r="20" spans="1:5" ht="15.75" customHeight="1">
      <c r="A20" s="225"/>
      <c r="B20" s="226">
        <f>SUM(B17:B19)</f>
        <v>54230553</v>
      </c>
    </row>
    <row r="21" spans="1:5" ht="15.75" customHeight="1">
      <c r="A21" s="225"/>
      <c r="B21" s="227"/>
    </row>
    <row r="22" spans="1:5" ht="15.75" customHeight="1">
      <c r="A22" s="225"/>
      <c r="B22" s="227"/>
    </row>
    <row r="23" spans="1:5" ht="15.75" customHeight="1">
      <c r="B23" s="228"/>
    </row>
    <row r="24" spans="1:5" ht="15.75" customHeight="1">
      <c r="A24" s="376" t="s">
        <v>155</v>
      </c>
      <c r="B24" s="189"/>
    </row>
    <row r="25" spans="1:5" ht="27" customHeight="1">
      <c r="A25" s="89" t="s">
        <v>156</v>
      </c>
      <c r="B25" s="163">
        <v>19600000</v>
      </c>
      <c r="D25" t="s">
        <v>157</v>
      </c>
    </row>
    <row r="26" spans="1:5" ht="14.25" customHeight="1">
      <c r="B26" s="190">
        <f>SUM(B25)</f>
        <v>19600000</v>
      </c>
    </row>
    <row r="27" spans="1:5" ht="14.25" customHeight="1">
      <c r="B27" s="172"/>
    </row>
    <row r="28" spans="1:5" ht="14.25" customHeight="1">
      <c r="B28" s="172"/>
    </row>
    <row r="29" spans="1:5" ht="14.25" customHeight="1">
      <c r="A29" s="94" t="s">
        <v>158</v>
      </c>
    </row>
    <row r="30" spans="1:5" ht="26.25" customHeight="1">
      <c r="A30" s="95" t="s">
        <v>159</v>
      </c>
      <c r="B30" s="96">
        <v>2500000</v>
      </c>
    </row>
    <row r="31" spans="1:5" ht="14.25" customHeight="1">
      <c r="B31" s="97">
        <f>SUM(B30:B30)</f>
        <v>2500000</v>
      </c>
    </row>
    <row r="32" spans="1:5" ht="14.25" customHeight="1">
      <c r="B32" s="172"/>
    </row>
    <row r="33" spans="1:5" ht="14.25" customHeight="1">
      <c r="B33" s="172"/>
    </row>
    <row r="34" spans="1:5" ht="20.25" customHeight="1">
      <c r="A34" s="229" t="s">
        <v>160</v>
      </c>
      <c r="B34" s="168"/>
      <c r="E34" s="230"/>
    </row>
    <row r="35" spans="1:5" ht="56.25" customHeight="1">
      <c r="A35" s="89" t="s">
        <v>161</v>
      </c>
      <c r="B35" s="169">
        <v>15282982</v>
      </c>
      <c r="E35" s="230"/>
    </row>
    <row r="36" spans="1:5" ht="58.5" customHeight="1">
      <c r="A36" s="89" t="s">
        <v>162</v>
      </c>
      <c r="B36" s="169">
        <v>15171796</v>
      </c>
      <c r="E36" s="230"/>
    </row>
    <row r="37" spans="1:5" ht="15" customHeight="1">
      <c r="A37" s="121"/>
      <c r="B37" s="231">
        <f>SUM(B34:B36)</f>
        <v>30454778</v>
      </c>
      <c r="C37">
        <v>4</v>
      </c>
      <c r="E37" s="232">
        <f>SUM(E34:E36)</f>
        <v>0</v>
      </c>
    </row>
    <row r="38" spans="1:5" ht="14.25" customHeight="1">
      <c r="A38" s="121"/>
      <c r="B38" s="184"/>
    </row>
    <row r="39" spans="1:5" ht="14.25" customHeight="1">
      <c r="A39" s="121"/>
      <c r="B39" s="184"/>
    </row>
    <row r="40" spans="1:5" ht="15.75" customHeight="1">
      <c r="A40" s="121"/>
    </row>
    <row r="41" spans="1:5">
      <c r="A41" s="233" t="s">
        <v>163</v>
      </c>
    </row>
    <row r="42" spans="1:5" ht="29.25" customHeight="1">
      <c r="A42" s="179" t="s">
        <v>164</v>
      </c>
      <c r="B42" s="125">
        <v>4805000</v>
      </c>
    </row>
    <row r="43" spans="1:5" ht="26.25" customHeight="1">
      <c r="A43" s="180" t="s">
        <v>165</v>
      </c>
      <c r="B43" s="125">
        <v>3024000</v>
      </c>
    </row>
    <row r="44" spans="1:5" ht="17.25" customHeight="1">
      <c r="A44" s="234"/>
      <c r="B44" s="235">
        <f>SUM(B42:B43)</f>
        <v>7829000</v>
      </c>
      <c r="C44">
        <v>5</v>
      </c>
    </row>
    <row r="45" spans="1:5" ht="14.25" customHeight="1">
      <c r="A45" s="234"/>
      <c r="B45" s="184"/>
    </row>
    <row r="46" spans="1:5" ht="13.5" customHeight="1">
      <c r="A46" s="114"/>
      <c r="B46" s="181"/>
    </row>
    <row r="47" spans="1:5" ht="14.25" customHeight="1">
      <c r="A47" s="83"/>
      <c r="B47" s="184"/>
    </row>
    <row r="48" spans="1:5" ht="14.25" customHeight="1">
      <c r="A48" s="83"/>
      <c r="B48" s="184"/>
    </row>
    <row r="49" spans="1:3" ht="15.75">
      <c r="A49" s="205" t="s">
        <v>166</v>
      </c>
      <c r="B49" s="201"/>
    </row>
    <row r="50" spans="1:3" ht="15.75" customHeight="1">
      <c r="A50" s="236" t="s">
        <v>167</v>
      </c>
      <c r="B50" s="207">
        <v>4793574</v>
      </c>
      <c r="C50">
        <v>7</v>
      </c>
    </row>
    <row r="51" spans="1:3" ht="18.75">
      <c r="A51" s="105"/>
      <c r="B51" s="237">
        <f>SUM(B49:B50)</f>
        <v>4793574</v>
      </c>
    </row>
    <row r="52" spans="1:3" ht="18.75">
      <c r="A52" s="105"/>
      <c r="B52" s="178"/>
    </row>
    <row r="53" spans="1:3">
      <c r="A53" s="238" t="s">
        <v>286</v>
      </c>
    </row>
    <row r="54" spans="1:3" ht="45">
      <c r="A54" s="239" t="s">
        <v>169</v>
      </c>
      <c r="B54" s="169">
        <v>20230000</v>
      </c>
    </row>
    <row r="55" spans="1:3" ht="45">
      <c r="A55" s="239" t="s">
        <v>170</v>
      </c>
      <c r="B55" s="169">
        <v>19980000</v>
      </c>
    </row>
    <row r="56" spans="1:3">
      <c r="B56" s="240">
        <f>SUM(B54:B55)</f>
        <v>40210000</v>
      </c>
    </row>
    <row r="57" spans="1:3" ht="18.75">
      <c r="A57" s="105"/>
      <c r="B57" s="178"/>
    </row>
    <row r="58" spans="1:3">
      <c r="A58" s="105"/>
    </row>
    <row r="59" spans="1:3">
      <c r="A59" s="241" t="s">
        <v>171</v>
      </c>
    </row>
    <row r="60" spans="1:3">
      <c r="A60" s="210" t="s">
        <v>172</v>
      </c>
      <c r="B60" s="125">
        <v>683571</v>
      </c>
    </row>
    <row r="61" spans="1:3" ht="17.25" customHeight="1">
      <c r="A61" s="121"/>
      <c r="B61" s="187">
        <f>SUM(B60)</f>
        <v>683571</v>
      </c>
      <c r="C61">
        <v>8</v>
      </c>
    </row>
    <row r="62" spans="1:3" ht="16.5" customHeight="1">
      <c r="A62" s="121"/>
      <c r="B62" s="184"/>
    </row>
    <row r="63" spans="1:3" ht="19.5" customHeight="1">
      <c r="A63" s="121"/>
    </row>
    <row r="64" spans="1:3" ht="20.25" customHeight="1">
      <c r="A64" s="107" t="s">
        <v>173</v>
      </c>
      <c r="B64" s="108"/>
    </row>
    <row r="65" spans="1:8" ht="39" customHeight="1">
      <c r="A65" s="116" t="s">
        <v>174</v>
      </c>
      <c r="B65" s="110">
        <v>5500000</v>
      </c>
      <c r="H65" t="s">
        <v>175</v>
      </c>
    </row>
    <row r="66" spans="1:8" ht="20.25" customHeight="1">
      <c r="B66" s="111">
        <f>SUM(B65)</f>
        <v>5500000</v>
      </c>
      <c r="C66">
        <v>11</v>
      </c>
    </row>
    <row r="67" spans="1:8" ht="15.75">
      <c r="A67" s="92"/>
    </row>
    <row r="68" spans="1:8">
      <c r="A68" s="105"/>
    </row>
    <row r="69" spans="1:8" ht="20.25" customHeight="1">
      <c r="A69" s="242" t="s">
        <v>176</v>
      </c>
    </row>
    <row r="70" spans="1:8">
      <c r="A70" s="243" t="s">
        <v>177</v>
      </c>
      <c r="B70" s="125">
        <v>138774</v>
      </c>
    </row>
    <row r="71" spans="1:8">
      <c r="A71" s="124" t="s">
        <v>178</v>
      </c>
      <c r="B71" s="125">
        <v>113695</v>
      </c>
    </row>
    <row r="72" spans="1:8">
      <c r="A72" s="206" t="s">
        <v>179</v>
      </c>
      <c r="B72" s="125">
        <v>1187556</v>
      </c>
    </row>
    <row r="73" spans="1:8" ht="22.5" customHeight="1">
      <c r="A73" s="83"/>
      <c r="B73" s="244">
        <f>SUM(B70:B72)</f>
        <v>1440025</v>
      </c>
      <c r="C73">
        <v>9</v>
      </c>
    </row>
    <row r="74" spans="1:8">
      <c r="A74" s="83"/>
      <c r="B74" s="181"/>
    </row>
    <row r="75" spans="1:8" ht="18.75">
      <c r="B75" s="184"/>
    </row>
    <row r="76" spans="1:8" ht="18">
      <c r="A76" s="129" t="s">
        <v>180</v>
      </c>
      <c r="B76" s="214">
        <f>SUM(B12,B20,B26,B31,B37,B44,B51,B56,B61,B66,B73)</f>
        <v>176561501</v>
      </c>
      <c r="C76">
        <f>SUM(C66:C75)</f>
        <v>20</v>
      </c>
    </row>
    <row r="77" spans="1:8" ht="18">
      <c r="A77" s="121"/>
      <c r="B77" s="131"/>
    </row>
    <row r="78" spans="1:8" ht="18">
      <c r="A78" s="121"/>
      <c r="B78" s="217"/>
    </row>
    <row r="79" spans="1:8" ht="18">
      <c r="A79" s="121"/>
      <c r="B79" s="131"/>
    </row>
    <row r="80" spans="1:8" ht="18">
      <c r="A80" s="121"/>
      <c r="B80" s="217"/>
    </row>
    <row r="81" spans="1:2">
      <c r="A81" s="392" t="s">
        <v>181</v>
      </c>
      <c r="B81" s="392"/>
    </row>
    <row r="82" spans="1:2">
      <c r="A82" s="132" t="s">
        <v>182</v>
      </c>
      <c r="B82" s="132" t="s">
        <v>183</v>
      </c>
    </row>
    <row r="83" spans="1:2">
      <c r="A83" s="132"/>
      <c r="B83" s="132"/>
    </row>
    <row r="84" spans="1:2">
      <c r="A84" s="16" t="s">
        <v>144</v>
      </c>
      <c r="B84" s="132"/>
    </row>
    <row r="86" spans="1:2">
      <c r="A86" t="s">
        <v>157</v>
      </c>
    </row>
    <row r="89" spans="1:2" ht="18">
      <c r="B89" s="218"/>
    </row>
  </sheetData>
  <mergeCells count="5">
    <mergeCell ref="A1:B1"/>
    <mergeCell ref="A2:B2"/>
    <mergeCell ref="A4:B4"/>
    <mergeCell ref="A7:B7"/>
    <mergeCell ref="A81:B81"/>
  </mergeCells>
  <pageMargins left="0.511811023622047" right="0.511811023622047" top="0.35433070866141703" bottom="0.35433070866141703" header="0.31496062992126" footer="0.31496062992126"/>
  <pageSetup orientation="landscape"/>
  <drawing r:id="rId1"/>
  <legacyDrawing r:id="rId2"/>
  <oleObjects>
    <mc:AlternateContent xmlns:mc="http://schemas.openxmlformats.org/markup-compatibility/2006">
      <mc:Choice Requires="x14">
        <oleObject progId="PBrush" shapeId="2049" r:id="rId3">
          <objectPr defaultSize="0" altText="" r:id="rId4">
            <anchor moveWithCells="1" sizeWithCells="1">
              <from>
                <xdr:col>0</xdr:col>
                <xdr:colOff>133350</xdr:colOff>
                <xdr:row>0</xdr:row>
                <xdr:rowOff>47625</xdr:rowOff>
              </from>
              <to>
                <xdr:col>0</xdr:col>
                <xdr:colOff>733425</xdr:colOff>
                <xdr:row>2</xdr:row>
                <xdr:rowOff>152400</xdr:rowOff>
              </to>
            </anchor>
          </objectPr>
        </oleObject>
      </mc:Choice>
      <mc:Fallback>
        <oleObject progId="PBrush" shapeId="2049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73"/>
  <sheetViews>
    <sheetView topLeftCell="A41" workbookViewId="0">
      <selection activeCell="A33" sqref="A33"/>
    </sheetView>
  </sheetViews>
  <sheetFormatPr baseColWidth="10" defaultColWidth="11" defaultRowHeight="15"/>
  <cols>
    <col min="1" max="1" width="103.140625" customWidth="1"/>
    <col min="2" max="2" width="30.42578125" customWidth="1"/>
    <col min="7" max="7" width="21.5703125" customWidth="1"/>
  </cols>
  <sheetData>
    <row r="1" spans="1:2" ht="26.25">
      <c r="A1" s="387" t="s">
        <v>147</v>
      </c>
      <c r="B1" s="387"/>
    </row>
    <row r="2" spans="1:2">
      <c r="A2" s="388" t="s">
        <v>63</v>
      </c>
      <c r="B2" s="388"/>
    </row>
    <row r="4" spans="1:2" ht="18.75">
      <c r="A4" s="389" t="s">
        <v>148</v>
      </c>
      <c r="B4" s="389"/>
    </row>
    <row r="5" spans="1:2" ht="21.75" customHeight="1">
      <c r="A5" s="76"/>
      <c r="B5" s="76"/>
    </row>
    <row r="6" spans="1:2" ht="23.25">
      <c r="A6" s="390" t="s">
        <v>184</v>
      </c>
      <c r="B6" s="391"/>
    </row>
    <row r="7" spans="1:2" ht="22.5" customHeight="1"/>
    <row r="8" spans="1:2" ht="20.25" customHeight="1"/>
    <row r="9" spans="1:2" ht="18" customHeight="1">
      <c r="A9" s="79" t="s">
        <v>150</v>
      </c>
    </row>
    <row r="10" spans="1:2" ht="15.75" customHeight="1">
      <c r="A10" s="81" t="s">
        <v>185</v>
      </c>
      <c r="B10" s="125">
        <v>3979640</v>
      </c>
    </row>
    <row r="11" spans="1:2" ht="17.25" customHeight="1">
      <c r="B11" s="187">
        <f>SUM(B10)</f>
        <v>3979640</v>
      </c>
    </row>
    <row r="12" spans="1:2" ht="17.25" customHeight="1">
      <c r="B12" s="178"/>
    </row>
    <row r="13" spans="1:2" ht="17.25" customHeight="1">
      <c r="A13" s="188" t="s">
        <v>155</v>
      </c>
      <c r="B13" s="189"/>
    </row>
    <row r="14" spans="1:2" ht="31.5" customHeight="1">
      <c r="A14" s="89" t="s">
        <v>156</v>
      </c>
      <c r="B14" s="163">
        <v>19600000</v>
      </c>
    </row>
    <row r="15" spans="1:2" ht="17.25" customHeight="1">
      <c r="B15" s="190">
        <f>SUM(B14)</f>
        <v>19600000</v>
      </c>
    </row>
    <row r="17" spans="1:2" ht="18" customHeight="1">
      <c r="A17" s="191" t="s">
        <v>186</v>
      </c>
    </row>
    <row r="18" spans="1:2" ht="31.5" customHeight="1">
      <c r="A18" s="87" t="s">
        <v>152</v>
      </c>
      <c r="B18" s="168">
        <v>20042855</v>
      </c>
    </row>
    <row r="19" spans="1:2" ht="41.25" customHeight="1">
      <c r="A19" s="192" t="s">
        <v>153</v>
      </c>
      <c r="B19" s="169">
        <v>4270000</v>
      </c>
    </row>
    <row r="20" spans="1:2" ht="29.25" customHeight="1">
      <c r="A20" s="193" t="s">
        <v>154</v>
      </c>
      <c r="B20" s="169">
        <v>2050400</v>
      </c>
    </row>
    <row r="21" spans="1:2" ht="16.5" customHeight="1">
      <c r="A21" s="194"/>
      <c r="B21" s="195">
        <f>SUM(B18:B20)</f>
        <v>26363255</v>
      </c>
    </row>
    <row r="22" spans="1:2" ht="16.5" customHeight="1">
      <c r="A22" s="194"/>
      <c r="B22" s="178"/>
    </row>
    <row r="23" spans="1:2" ht="16.5" customHeight="1">
      <c r="A23" s="194"/>
      <c r="B23" s="178"/>
    </row>
    <row r="24" spans="1:2" ht="16.5" customHeight="1">
      <c r="A24" s="94" t="s">
        <v>158</v>
      </c>
    </row>
    <row r="25" spans="1:2" ht="27" customHeight="1">
      <c r="A25" s="95" t="s">
        <v>159</v>
      </c>
      <c r="B25" s="96">
        <v>1067500</v>
      </c>
    </row>
    <row r="26" spans="1:2" ht="15.75" customHeight="1">
      <c r="B26" s="97">
        <f>SUM(B25:B25)</f>
        <v>1067500</v>
      </c>
    </row>
    <row r="27" spans="1:2" ht="15.75" customHeight="1">
      <c r="A27" s="194"/>
      <c r="B27" s="184"/>
    </row>
    <row r="28" spans="1:2" ht="15.75" customHeight="1">
      <c r="B28" s="196"/>
    </row>
    <row r="29" spans="1:2" ht="15.75" customHeight="1">
      <c r="A29" s="194"/>
      <c r="B29" s="184"/>
    </row>
    <row r="30" spans="1:2" ht="15.75" customHeight="1">
      <c r="A30" s="194"/>
      <c r="B30" s="184"/>
    </row>
    <row r="31" spans="1:2" ht="16.5" customHeight="1">
      <c r="A31" s="173" t="s">
        <v>187</v>
      </c>
    </row>
    <row r="32" spans="1:2" ht="121.5" customHeight="1">
      <c r="A32" s="193" t="s">
        <v>188</v>
      </c>
      <c r="B32" s="197">
        <v>7061274</v>
      </c>
    </row>
    <row r="33" spans="1:2" ht="283.5" customHeight="1">
      <c r="A33" s="198" t="s">
        <v>189</v>
      </c>
      <c r="B33" s="125">
        <v>6602694</v>
      </c>
    </row>
    <row r="34" spans="1:2" ht="18.75" customHeight="1">
      <c r="A34" s="199"/>
      <c r="B34" s="200">
        <f>SUM(B32:B33)</f>
        <v>13663968</v>
      </c>
    </row>
    <row r="35" spans="1:2" ht="16.5" customHeight="1">
      <c r="A35" s="199"/>
      <c r="B35" s="201"/>
    </row>
    <row r="36" spans="1:2" ht="16.5" customHeight="1">
      <c r="A36" s="202"/>
      <c r="B36" s="201"/>
    </row>
    <row r="37" spans="1:2" ht="15" customHeight="1">
      <c r="A37" s="107" t="s">
        <v>190</v>
      </c>
      <c r="B37" s="108"/>
    </row>
    <row r="38" spans="1:2" ht="27.75" customHeight="1">
      <c r="A38" s="116" t="s">
        <v>191</v>
      </c>
      <c r="B38" s="110">
        <v>2348500</v>
      </c>
    </row>
    <row r="39" spans="1:2" ht="17.25" customHeight="1">
      <c r="B39" s="111">
        <f>SUM(B38)</f>
        <v>2348500</v>
      </c>
    </row>
    <row r="40" spans="1:2" ht="17.25" customHeight="1">
      <c r="B40" s="178"/>
    </row>
    <row r="41" spans="1:2" ht="17.25" customHeight="1">
      <c r="B41" s="178"/>
    </row>
    <row r="42" spans="1:2" ht="15.75" customHeight="1">
      <c r="A42" s="121"/>
    </row>
    <row r="43" spans="1:2" ht="15.75" customHeight="1">
      <c r="A43" s="203" t="s">
        <v>163</v>
      </c>
    </row>
    <row r="44" spans="1:2" ht="27.75" customHeight="1">
      <c r="A44" s="179" t="s">
        <v>192</v>
      </c>
      <c r="B44" s="125">
        <v>2920000</v>
      </c>
    </row>
    <row r="45" spans="1:2" ht="15" customHeight="1">
      <c r="A45" s="180" t="s">
        <v>193</v>
      </c>
      <c r="B45" s="125">
        <v>1694000</v>
      </c>
    </row>
    <row r="46" spans="1:2" ht="18.75">
      <c r="A46" s="114"/>
      <c r="B46" s="204">
        <f>SUM(B44:B45)</f>
        <v>4614000</v>
      </c>
    </row>
    <row r="47" spans="1:2" ht="18.75">
      <c r="A47" s="114"/>
      <c r="B47" s="178"/>
    </row>
    <row r="48" spans="1:2" ht="18.75">
      <c r="A48" s="83"/>
      <c r="B48" s="184"/>
    </row>
    <row r="49" spans="1:2" ht="17.25" customHeight="1">
      <c r="A49" s="205" t="s">
        <v>166</v>
      </c>
    </row>
    <row r="50" spans="1:2">
      <c r="A50" s="206" t="s">
        <v>167</v>
      </c>
      <c r="B50" s="207">
        <v>4793574</v>
      </c>
    </row>
    <row r="51" spans="1:2" ht="18.75">
      <c r="A51" s="83"/>
      <c r="B51" s="208">
        <f>SUM(B50:B50)</f>
        <v>4793574</v>
      </c>
    </row>
    <row r="52" spans="1:2">
      <c r="A52" s="105"/>
    </row>
    <row r="53" spans="1:2">
      <c r="A53" s="105"/>
    </row>
    <row r="54" spans="1:2">
      <c r="A54" s="209" t="s">
        <v>194</v>
      </c>
    </row>
    <row r="55" spans="1:2" ht="17.25" customHeight="1">
      <c r="A55" s="210" t="s">
        <v>172</v>
      </c>
      <c r="B55" s="125">
        <v>291885</v>
      </c>
    </row>
    <row r="56" spans="1:2" ht="21.75" customHeight="1">
      <c r="A56" s="121"/>
      <c r="B56" s="211">
        <f>SUM(B55:B55)</f>
        <v>291885</v>
      </c>
    </row>
    <row r="57" spans="1:2" ht="18.75">
      <c r="A57" s="121"/>
      <c r="B57" s="184"/>
    </row>
    <row r="58" spans="1:2">
      <c r="A58" s="212" t="s">
        <v>195</v>
      </c>
    </row>
    <row r="59" spans="1:2" ht="14.25" customHeight="1">
      <c r="A59" s="124" t="s">
        <v>178</v>
      </c>
      <c r="B59" s="125">
        <v>107804</v>
      </c>
    </row>
    <row r="60" spans="1:2" ht="14.25" customHeight="1">
      <c r="A60" s="206" t="s">
        <v>179</v>
      </c>
      <c r="B60" s="125">
        <v>507086</v>
      </c>
    </row>
    <row r="61" spans="1:2" ht="18.75">
      <c r="A61" s="83"/>
      <c r="B61" s="213">
        <f>SUM(B59:B60)</f>
        <v>614890</v>
      </c>
    </row>
    <row r="62" spans="1:2">
      <c r="A62" s="83"/>
    </row>
    <row r="63" spans="1:2">
      <c r="A63" s="105"/>
    </row>
    <row r="64" spans="1:2">
      <c r="A64" s="105"/>
    </row>
    <row r="65" spans="1:2" ht="18">
      <c r="A65" s="129" t="s">
        <v>196</v>
      </c>
      <c r="B65" s="214">
        <f>SUM(B11,B15,B21,B26,B34,B39,B46,B51,B56,B61)</f>
        <v>77337212</v>
      </c>
    </row>
    <row r="66" spans="1:2" ht="18">
      <c r="A66" s="215"/>
      <c r="B66" s="216"/>
    </row>
    <row r="67" spans="1:2" ht="18">
      <c r="A67" s="215"/>
      <c r="B67" s="216"/>
    </row>
    <row r="68" spans="1:2" ht="18">
      <c r="A68" s="121"/>
      <c r="B68" s="217"/>
    </row>
    <row r="69" spans="1:2">
      <c r="A69" s="392" t="s">
        <v>197</v>
      </c>
      <c r="B69" s="392"/>
    </row>
    <row r="70" spans="1:2">
      <c r="A70" s="132" t="s">
        <v>182</v>
      </c>
      <c r="B70" s="132" t="s">
        <v>183</v>
      </c>
    </row>
    <row r="71" spans="1:2">
      <c r="A71" s="16" t="s">
        <v>198</v>
      </c>
      <c r="B71" s="132"/>
    </row>
    <row r="73" spans="1:2" ht="18">
      <c r="B73" s="218"/>
    </row>
  </sheetData>
  <mergeCells count="5">
    <mergeCell ref="A1:B1"/>
    <mergeCell ref="A2:B2"/>
    <mergeCell ref="A4:B4"/>
    <mergeCell ref="A6:B6"/>
    <mergeCell ref="A69:B69"/>
  </mergeCells>
  <pageMargins left="0.90551181102362199" right="0.90551181102362199" top="0.55118110236220497" bottom="0.55118110236220497" header="0.31496062992126" footer="0.31496062992126"/>
  <pageSetup orientation="landscape"/>
  <drawing r:id="rId1"/>
  <legacyDrawing r:id="rId2"/>
  <oleObjects>
    <mc:AlternateContent xmlns:mc="http://schemas.openxmlformats.org/markup-compatibility/2006">
      <mc:Choice Requires="x14">
        <oleObject progId="PBrush" shapeId="4097" r:id="rId3">
          <objectPr defaultSize="0" altText="" r:id="rId4">
            <anchor moveWithCells="1" sizeWithCells="1">
              <from>
                <xdr:col>0</xdr:col>
                <xdr:colOff>133350</xdr:colOff>
                <xdr:row>0</xdr:row>
                <xdr:rowOff>47625</xdr:rowOff>
              </from>
              <to>
                <xdr:col>0</xdr:col>
                <xdr:colOff>733425</xdr:colOff>
                <xdr:row>2</xdr:row>
                <xdr:rowOff>152400</xdr:rowOff>
              </to>
            </anchor>
          </objectPr>
        </oleObject>
      </mc:Choice>
      <mc:Fallback>
        <oleObject progId="PBrush" shapeId="4097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67"/>
  <sheetViews>
    <sheetView topLeftCell="A27" workbookViewId="0">
      <selection activeCell="E31" sqref="E31"/>
    </sheetView>
  </sheetViews>
  <sheetFormatPr baseColWidth="10" defaultColWidth="11" defaultRowHeight="15"/>
  <cols>
    <col min="1" max="1" width="91" customWidth="1"/>
    <col min="2" max="2" width="33.7109375" customWidth="1"/>
  </cols>
  <sheetData>
    <row r="1" spans="1:2" ht="26.25">
      <c r="A1" s="387" t="s">
        <v>147</v>
      </c>
      <c r="B1" s="387"/>
    </row>
    <row r="2" spans="1:2">
      <c r="A2" s="388" t="s">
        <v>63</v>
      </c>
      <c r="B2" s="388"/>
    </row>
    <row r="4" spans="1:2" ht="18.75">
      <c r="A4" s="389" t="s">
        <v>148</v>
      </c>
      <c r="B4" s="389"/>
    </row>
    <row r="5" spans="1:2" ht="15.75">
      <c r="A5" s="76"/>
      <c r="B5" s="76"/>
    </row>
    <row r="6" spans="1:2" ht="20.25" customHeight="1">
      <c r="A6" s="393" t="s">
        <v>199</v>
      </c>
      <c r="B6" s="393"/>
    </row>
    <row r="7" spans="1:2" ht="23.25">
      <c r="A7" s="77"/>
      <c r="B7" s="77"/>
    </row>
    <row r="8" spans="1:2" ht="3.75" customHeight="1">
      <c r="A8" s="77"/>
      <c r="B8" s="77"/>
    </row>
    <row r="9" spans="1:2" ht="17.25" customHeight="1">
      <c r="A9" s="79" t="s">
        <v>150</v>
      </c>
      <c r="B9" s="80"/>
    </row>
    <row r="10" spans="1:2" ht="15" customHeight="1">
      <c r="A10" s="81" t="s">
        <v>185</v>
      </c>
      <c r="B10" s="163">
        <v>1267520</v>
      </c>
    </row>
    <row r="11" spans="1:2" ht="14.25" customHeight="1">
      <c r="A11" s="83"/>
      <c r="B11" s="84">
        <f>SUM(B10)</f>
        <v>1267520</v>
      </c>
    </row>
    <row r="12" spans="1:2" ht="12.75" customHeight="1">
      <c r="A12" s="83"/>
      <c r="B12" s="85"/>
    </row>
    <row r="13" spans="1:2" ht="10.5" customHeight="1">
      <c r="A13" s="78"/>
      <c r="B13" s="78"/>
    </row>
    <row r="14" spans="1:2" ht="15.75">
      <c r="A14" s="164"/>
      <c r="B14" s="165"/>
    </row>
    <row r="15" spans="1:2" ht="12" customHeight="1">
      <c r="A15" s="166"/>
      <c r="B15" s="165"/>
    </row>
    <row r="16" spans="1:2" ht="15.75">
      <c r="A16" s="167" t="s">
        <v>186</v>
      </c>
      <c r="B16" s="80"/>
    </row>
    <row r="17" spans="1:3" ht="29.25" customHeight="1">
      <c r="A17" s="87" t="s">
        <v>200</v>
      </c>
      <c r="B17" s="168">
        <v>5720375</v>
      </c>
    </row>
    <row r="18" spans="1:3" ht="38.25" customHeight="1">
      <c r="A18" s="89" t="s">
        <v>201</v>
      </c>
      <c r="B18" s="169">
        <v>1350000</v>
      </c>
    </row>
    <row r="19" spans="1:3" ht="17.25" customHeight="1">
      <c r="A19" s="91" t="s">
        <v>202</v>
      </c>
      <c r="B19" s="170">
        <v>43200</v>
      </c>
    </row>
    <row r="20" spans="1:3" ht="15.75">
      <c r="A20" s="92"/>
      <c r="B20" s="171">
        <f>SUM(B17:B19)</f>
        <v>7113575</v>
      </c>
    </row>
    <row r="21" spans="1:3" ht="15.75">
      <c r="A21" s="92"/>
      <c r="B21" s="85"/>
    </row>
    <row r="22" spans="1:3">
      <c r="A22" s="94" t="s">
        <v>158</v>
      </c>
    </row>
    <row r="23" spans="1:3" ht="39">
      <c r="A23" s="95" t="s">
        <v>203</v>
      </c>
      <c r="B23" s="96">
        <v>340000</v>
      </c>
    </row>
    <row r="24" spans="1:3">
      <c r="B24" s="97">
        <f>SUM(B23)</f>
        <v>340000</v>
      </c>
      <c r="C24" s="85"/>
    </row>
    <row r="25" spans="1:3" ht="15.75">
      <c r="B25" s="92"/>
      <c r="C25" s="85"/>
    </row>
    <row r="26" spans="1:3">
      <c r="B26" s="172"/>
    </row>
    <row r="27" spans="1:3">
      <c r="A27" s="98"/>
      <c r="B27" s="99"/>
    </row>
    <row r="28" spans="1:3" ht="20.25" customHeight="1">
      <c r="A28" s="173" t="s">
        <v>187</v>
      </c>
      <c r="B28" s="101"/>
    </row>
    <row r="29" spans="1:3" ht="153.75" customHeight="1">
      <c r="A29" s="174" t="s">
        <v>204</v>
      </c>
      <c r="B29" s="125">
        <v>3384274</v>
      </c>
    </row>
    <row r="30" spans="1:3">
      <c r="A30" s="175"/>
      <c r="B30" s="176">
        <f>SUM(B29:B29)</f>
        <v>3384274</v>
      </c>
    </row>
    <row r="31" spans="1:3">
      <c r="A31" s="175"/>
      <c r="B31" s="85"/>
    </row>
    <row r="32" spans="1:3">
      <c r="A32" s="175"/>
      <c r="B32" s="85"/>
    </row>
    <row r="33" spans="1:4">
      <c r="A33" s="107" t="s">
        <v>205</v>
      </c>
      <c r="B33" s="108"/>
    </row>
    <row r="34" spans="1:4" ht="33.75" customHeight="1">
      <c r="A34" s="109" t="s">
        <v>206</v>
      </c>
      <c r="B34" s="110">
        <v>19980000</v>
      </c>
    </row>
    <row r="35" spans="1:4" ht="18.75">
      <c r="B35" s="111">
        <f>SUM(B34)</f>
        <v>19980000</v>
      </c>
      <c r="D35" s="177"/>
    </row>
    <row r="36" spans="1:4" ht="18.75">
      <c r="B36" s="178"/>
    </row>
    <row r="37" spans="1:4">
      <c r="A37" s="83"/>
      <c r="B37" s="85"/>
    </row>
    <row r="38" spans="1:4">
      <c r="A38" s="83"/>
      <c r="B38" s="85"/>
    </row>
    <row r="39" spans="1:4" ht="18.75" customHeight="1">
      <c r="A39" s="112" t="s">
        <v>163</v>
      </c>
      <c r="B39" s="113"/>
    </row>
    <row r="40" spans="1:4" ht="27" customHeight="1">
      <c r="A40" s="179" t="s">
        <v>207</v>
      </c>
      <c r="B40" s="125">
        <v>140000</v>
      </c>
    </row>
    <row r="41" spans="1:4" ht="30" customHeight="1">
      <c r="A41" s="180" t="s">
        <v>208</v>
      </c>
      <c r="B41" s="125">
        <v>616000</v>
      </c>
      <c r="D41" s="181"/>
    </row>
    <row r="42" spans="1:4" ht="16.5" customHeight="1">
      <c r="A42" s="114"/>
      <c r="B42" s="93">
        <f>SUM(B40:B41)</f>
        <v>756000</v>
      </c>
    </row>
    <row r="43" spans="1:4" ht="13.5" customHeight="1">
      <c r="A43" s="114"/>
      <c r="B43" s="85"/>
    </row>
    <row r="44" spans="1:4" ht="13.5" customHeight="1">
      <c r="A44" s="114"/>
      <c r="B44" s="85"/>
    </row>
    <row r="45" spans="1:4">
      <c r="A45" s="117" t="s">
        <v>194</v>
      </c>
      <c r="B45" s="118"/>
    </row>
    <row r="46" spans="1:4" ht="16.5" customHeight="1">
      <c r="A46" s="119" t="s">
        <v>172</v>
      </c>
      <c r="B46" s="161">
        <v>92282</v>
      </c>
    </row>
    <row r="47" spans="1:4" ht="18" customHeight="1">
      <c r="A47" s="121"/>
      <c r="B47" s="122">
        <f>SUM(B46:B46)</f>
        <v>92282</v>
      </c>
    </row>
    <row r="48" spans="1:4" ht="14.25" customHeight="1">
      <c r="A48" s="121"/>
      <c r="B48" s="85"/>
    </row>
    <row r="49" spans="1:2" ht="14.25" customHeight="1">
      <c r="A49" s="121"/>
      <c r="B49" s="85"/>
    </row>
    <row r="50" spans="1:2" ht="14.25" customHeight="1">
      <c r="A50" s="107" t="s">
        <v>190</v>
      </c>
      <c r="B50" s="108"/>
    </row>
    <row r="51" spans="1:2" ht="41.25" customHeight="1">
      <c r="A51" s="116" t="s">
        <v>191</v>
      </c>
      <c r="B51" s="110">
        <v>748000</v>
      </c>
    </row>
    <row r="52" spans="1:2" ht="14.25" customHeight="1">
      <c r="B52" s="111">
        <f>SUM(B51)</f>
        <v>748000</v>
      </c>
    </row>
    <row r="53" spans="1:2" ht="15.75">
      <c r="A53" s="92"/>
      <c r="B53" s="85"/>
    </row>
    <row r="54" spans="1:2" ht="15.75">
      <c r="A54" s="92"/>
      <c r="B54" s="85"/>
    </row>
    <row r="55" spans="1:2">
      <c r="A55" s="182" t="s">
        <v>176</v>
      </c>
    </row>
    <row r="56" spans="1:2">
      <c r="A56" s="124" t="s">
        <v>178</v>
      </c>
      <c r="B56" s="125">
        <v>34336</v>
      </c>
    </row>
    <row r="57" spans="1:2">
      <c r="A57" s="126" t="s">
        <v>179</v>
      </c>
      <c r="B57" s="125">
        <v>161508</v>
      </c>
    </row>
    <row r="58" spans="1:2" ht="15.75" customHeight="1">
      <c r="A58" s="83"/>
      <c r="B58" s="183">
        <f>SUM(B56:B57)</f>
        <v>195844</v>
      </c>
    </row>
    <row r="59" spans="1:2" ht="15.75" customHeight="1">
      <c r="A59" s="83"/>
      <c r="B59" s="184"/>
    </row>
    <row r="60" spans="1:2">
      <c r="A60" s="83"/>
      <c r="B60" s="85"/>
    </row>
    <row r="61" spans="1:2" ht="18">
      <c r="A61" s="185" t="s">
        <v>180</v>
      </c>
      <c r="B61" s="186">
        <f>SUM(B11,B20,B24,B30,B35,B42,B47,B52,B58)</f>
        <v>33877495</v>
      </c>
    </row>
    <row r="62" spans="1:2" ht="18">
      <c r="A62" s="121"/>
      <c r="B62" s="131"/>
    </row>
    <row r="63" spans="1:2" ht="18">
      <c r="A63" s="121"/>
      <c r="B63" s="131"/>
    </row>
    <row r="64" spans="1:2" ht="18">
      <c r="A64" s="121"/>
      <c r="B64" s="131"/>
    </row>
    <row r="65" spans="1:2" ht="15" customHeight="1">
      <c r="A65" s="392" t="s">
        <v>209</v>
      </c>
      <c r="B65" s="392"/>
    </row>
    <row r="66" spans="1:2">
      <c r="A66" s="132" t="s">
        <v>182</v>
      </c>
      <c r="B66" s="132" t="s">
        <v>183</v>
      </c>
    </row>
    <row r="67" spans="1:2">
      <c r="A67" s="16" t="s">
        <v>198</v>
      </c>
      <c r="B67" s="132"/>
    </row>
  </sheetData>
  <mergeCells count="5">
    <mergeCell ref="A1:B1"/>
    <mergeCell ref="A2:B2"/>
    <mergeCell ref="A4:B4"/>
    <mergeCell ref="A6:B6"/>
    <mergeCell ref="A65:B65"/>
  </mergeCells>
  <pageMargins left="0.90551181102362199" right="0.90551181102362199" top="0.55118110236220497" bottom="0.55118110236220497" header="0.31496062992126" footer="0.31496062992126"/>
  <pageSetup paperSize="9" orientation="landscape"/>
  <drawing r:id="rId1"/>
  <legacyDrawing r:id="rId2"/>
  <oleObjects>
    <mc:AlternateContent xmlns:mc="http://schemas.openxmlformats.org/markup-compatibility/2006">
      <mc:Choice Requires="x14">
        <oleObject progId="PBrush" shapeId="6145" r:id="rId3">
          <objectPr defaultSize="0" altText="" r:id="rId4">
            <anchor moveWithCells="1" sizeWithCells="1">
              <from>
                <xdr:col>0</xdr:col>
                <xdr:colOff>133350</xdr:colOff>
                <xdr:row>0</xdr:row>
                <xdr:rowOff>47625</xdr:rowOff>
              </from>
              <to>
                <xdr:col>0</xdr:col>
                <xdr:colOff>733425</xdr:colOff>
                <xdr:row>2</xdr:row>
                <xdr:rowOff>152400</xdr:rowOff>
              </to>
            </anchor>
          </objectPr>
        </oleObject>
      </mc:Choice>
      <mc:Fallback>
        <oleObject progId="PBrush" shapeId="6145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ColWidth="11"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65"/>
  <sheetViews>
    <sheetView tabSelected="1" topLeftCell="A25" workbookViewId="0">
      <selection activeCell="G35" sqref="G35"/>
    </sheetView>
  </sheetViews>
  <sheetFormatPr baseColWidth="10" defaultColWidth="11" defaultRowHeight="15"/>
  <cols>
    <col min="1" max="1" width="90.7109375" customWidth="1"/>
    <col min="2" max="2" width="31.140625" customWidth="1"/>
  </cols>
  <sheetData>
    <row r="1" spans="1:4" ht="26.25">
      <c r="A1" s="387" t="s">
        <v>147</v>
      </c>
      <c r="B1" s="387"/>
    </row>
    <row r="2" spans="1:4">
      <c r="A2" s="388" t="s">
        <v>63</v>
      </c>
      <c r="B2" s="388"/>
    </row>
    <row r="4" spans="1:4" ht="18.75">
      <c r="A4" s="389" t="s">
        <v>148</v>
      </c>
      <c r="B4" s="389"/>
    </row>
    <row r="5" spans="1:4" ht="15.75">
      <c r="A5" s="76"/>
      <c r="B5" s="76"/>
    </row>
    <row r="6" spans="1:4" ht="23.25">
      <c r="A6" s="393" t="s">
        <v>210</v>
      </c>
      <c r="B6" s="393"/>
    </row>
    <row r="7" spans="1:4" ht="23.25">
      <c r="A7" s="77"/>
      <c r="B7" s="77"/>
    </row>
    <row r="8" spans="1:4" ht="15" customHeight="1">
      <c r="A8" s="78"/>
      <c r="B8" s="78"/>
    </row>
    <row r="9" spans="1:4">
      <c r="A9" s="79" t="s">
        <v>150</v>
      </c>
      <c r="B9" s="80"/>
    </row>
    <row r="10" spans="1:4" ht="24.75" customHeight="1">
      <c r="A10" s="81" t="s">
        <v>185</v>
      </c>
      <c r="B10" s="152">
        <v>2572320</v>
      </c>
    </row>
    <row r="11" spans="1:4">
      <c r="A11" s="83"/>
      <c r="B11" s="84">
        <f>SUM(B10)</f>
        <v>2572320</v>
      </c>
    </row>
    <row r="12" spans="1:4">
      <c r="A12" s="83"/>
      <c r="B12" s="85"/>
    </row>
    <row r="13" spans="1:4">
      <c r="A13" s="83"/>
      <c r="B13" s="85"/>
    </row>
    <row r="14" spans="1:4" ht="15.75">
      <c r="A14" s="86" t="s">
        <v>186</v>
      </c>
      <c r="B14" s="85"/>
    </row>
    <row r="15" spans="1:4" ht="30.75" customHeight="1">
      <c r="A15" s="87" t="s">
        <v>152</v>
      </c>
      <c r="B15" s="88">
        <v>10719248</v>
      </c>
    </row>
    <row r="16" spans="1:4" ht="39">
      <c r="A16" s="89" t="s">
        <v>153</v>
      </c>
      <c r="B16" s="153">
        <v>2760000</v>
      </c>
      <c r="D16" s="154"/>
    </row>
    <row r="17" spans="1:3">
      <c r="A17" s="91" t="s">
        <v>202</v>
      </c>
      <c r="B17" s="90">
        <v>43200</v>
      </c>
    </row>
    <row r="18" spans="1:3" ht="15.75">
      <c r="A18" s="92"/>
      <c r="B18" s="93">
        <f>SUM(B15:B17)</f>
        <v>13522448</v>
      </c>
    </row>
    <row r="19" spans="1:3" ht="15.75">
      <c r="A19" s="92"/>
      <c r="B19" s="85"/>
    </row>
    <row r="20" spans="1:3">
      <c r="A20" s="94" t="s">
        <v>158</v>
      </c>
    </row>
    <row r="21" spans="1:3" ht="39">
      <c r="A21" s="95" t="s">
        <v>159</v>
      </c>
      <c r="B21" s="155">
        <v>690000</v>
      </c>
    </row>
    <row r="22" spans="1:3">
      <c r="B22" s="97">
        <f>SUM(B21)</f>
        <v>690000</v>
      </c>
    </row>
    <row r="23" spans="1:3" ht="15.75">
      <c r="A23" s="92"/>
      <c r="B23" s="85"/>
    </row>
    <row r="24" spans="1:3">
      <c r="A24" s="98"/>
      <c r="B24" s="99"/>
    </row>
    <row r="25" spans="1:3" ht="18.75" customHeight="1">
      <c r="A25" s="100" t="s">
        <v>187</v>
      </c>
      <c r="B25" s="101"/>
    </row>
    <row r="26" spans="1:3" ht="42.75" customHeight="1">
      <c r="A26" s="102" t="s">
        <v>211</v>
      </c>
      <c r="B26" s="103">
        <v>6037274</v>
      </c>
      <c r="C26" s="156"/>
    </row>
    <row r="27" spans="1:3" ht="283.5" customHeight="1">
      <c r="A27" s="104" t="s">
        <v>212</v>
      </c>
      <c r="B27" s="157">
        <v>1707994</v>
      </c>
      <c r="C27" s="156"/>
    </row>
    <row r="28" spans="1:3" ht="15.75" customHeight="1">
      <c r="A28" s="105"/>
      <c r="B28" s="106">
        <f>SUM(B26:B27)</f>
        <v>7745268</v>
      </c>
    </row>
    <row r="29" spans="1:3" ht="15.75" customHeight="1">
      <c r="A29" s="83"/>
      <c r="B29" s="85"/>
    </row>
    <row r="30" spans="1:3" ht="15.75" customHeight="1">
      <c r="A30" s="107" t="s">
        <v>205</v>
      </c>
      <c r="B30" s="108"/>
    </row>
    <row r="31" spans="1:3" ht="28.5" customHeight="1">
      <c r="A31" s="109" t="s">
        <v>213</v>
      </c>
      <c r="B31" s="158">
        <v>13090000</v>
      </c>
    </row>
    <row r="32" spans="1:3" ht="15.75" customHeight="1">
      <c r="B32" s="111">
        <f>SUM(B31)</f>
        <v>13090000</v>
      </c>
    </row>
    <row r="33" spans="1:2" ht="15.75" customHeight="1">
      <c r="A33" s="83"/>
      <c r="B33" s="85"/>
    </row>
    <row r="34" spans="1:2" ht="15.75" customHeight="1">
      <c r="A34" s="83"/>
      <c r="B34" s="85"/>
    </row>
    <row r="35" spans="1:2" ht="18" customHeight="1">
      <c r="A35" s="112" t="s">
        <v>163</v>
      </c>
      <c r="B35" s="113"/>
    </row>
    <row r="36" spans="1:2" ht="41.25" customHeight="1">
      <c r="A36" s="89" t="s">
        <v>214</v>
      </c>
      <c r="B36" s="159">
        <v>1603000</v>
      </c>
    </row>
    <row r="37" spans="1:2" ht="18.75">
      <c r="A37" s="114"/>
      <c r="B37" s="115">
        <f>SUM(B36:B36)</f>
        <v>1603000</v>
      </c>
    </row>
    <row r="38" spans="1:2" ht="15" customHeight="1">
      <c r="A38" s="114"/>
      <c r="B38" s="85"/>
    </row>
    <row r="39" spans="1:2" ht="15" customHeight="1">
      <c r="A39" s="107" t="s">
        <v>190</v>
      </c>
      <c r="B39" s="108"/>
    </row>
    <row r="40" spans="1:2" ht="15" customHeight="1">
      <c r="A40" s="116" t="s">
        <v>191</v>
      </c>
      <c r="B40" s="160">
        <v>1518000</v>
      </c>
    </row>
    <row r="41" spans="1:2" ht="15" customHeight="1">
      <c r="B41" s="111">
        <f>SUM(B40)</f>
        <v>1518000</v>
      </c>
    </row>
    <row r="42" spans="1:2" ht="15" customHeight="1">
      <c r="A42" s="114"/>
      <c r="B42" s="85"/>
    </row>
    <row r="43" spans="1:2" ht="15" customHeight="1">
      <c r="A43" s="114"/>
      <c r="B43" s="85"/>
    </row>
    <row r="44" spans="1:2">
      <c r="A44" s="117" t="s">
        <v>215</v>
      </c>
      <c r="B44" s="118"/>
    </row>
    <row r="45" spans="1:2">
      <c r="A45" s="119" t="s">
        <v>172</v>
      </c>
      <c r="B45" s="161">
        <v>188666</v>
      </c>
    </row>
    <row r="46" spans="1:2" ht="18">
      <c r="A46" s="121"/>
      <c r="B46" s="122">
        <f>SUM(B45:B45)</f>
        <v>188666</v>
      </c>
    </row>
    <row r="47" spans="1:2" ht="18">
      <c r="A47" s="121"/>
      <c r="B47" s="85"/>
    </row>
    <row r="48" spans="1:2" ht="14.25" customHeight="1">
      <c r="A48" s="121"/>
      <c r="B48" s="113"/>
    </row>
    <row r="49" spans="1:2" ht="15.75">
      <c r="A49" s="92"/>
      <c r="B49" s="85"/>
    </row>
    <row r="50" spans="1:2" ht="15.75">
      <c r="A50" s="92"/>
      <c r="B50" s="85"/>
    </row>
    <row r="51" spans="1:2">
      <c r="A51" s="162" t="s">
        <v>176</v>
      </c>
    </row>
    <row r="52" spans="1:2">
      <c r="A52" s="124" t="s">
        <v>178</v>
      </c>
      <c r="B52" s="125">
        <v>69681</v>
      </c>
    </row>
    <row r="53" spans="1:2" ht="15.75" customHeight="1">
      <c r="A53" s="126" t="s">
        <v>179</v>
      </c>
      <c r="B53" s="125">
        <v>327765</v>
      </c>
    </row>
    <row r="54" spans="1:2">
      <c r="A54" s="105"/>
      <c r="B54" s="127">
        <f>SUM(B52:B53)</f>
        <v>397446</v>
      </c>
    </row>
    <row r="55" spans="1:2">
      <c r="A55" s="105"/>
      <c r="B55" s="85"/>
    </row>
    <row r="56" spans="1:2" ht="15.75">
      <c r="A56" s="105"/>
      <c r="B56" s="128"/>
    </row>
    <row r="57" spans="1:2" ht="15.75">
      <c r="A57" s="105"/>
      <c r="B57" s="128"/>
    </row>
    <row r="58" spans="1:2" ht="18">
      <c r="A58" s="129" t="s">
        <v>180</v>
      </c>
      <c r="B58" s="130">
        <f>SUM(B11,B18,B22,B28,B32,B37,B41,B46,B54)</f>
        <v>41327148</v>
      </c>
    </row>
    <row r="59" spans="1:2" ht="18">
      <c r="A59" s="121"/>
      <c r="B59" s="131"/>
    </row>
    <row r="60" spans="1:2" ht="18">
      <c r="A60" s="121"/>
      <c r="B60" s="131"/>
    </row>
    <row r="61" spans="1:2" ht="18">
      <c r="A61" s="121"/>
      <c r="B61" s="131"/>
    </row>
    <row r="62" spans="1:2" ht="18">
      <c r="A62" s="121"/>
      <c r="B62" s="131"/>
    </row>
    <row r="63" spans="1:2">
      <c r="A63" s="392" t="s">
        <v>216</v>
      </c>
      <c r="B63" s="392"/>
    </row>
    <row r="64" spans="1:2">
      <c r="A64" s="132" t="s">
        <v>182</v>
      </c>
      <c r="B64" s="132" t="s">
        <v>183</v>
      </c>
    </row>
    <row r="65" spans="1:2">
      <c r="A65" s="16" t="s">
        <v>198</v>
      </c>
      <c r="B65" s="132"/>
    </row>
  </sheetData>
  <mergeCells count="5">
    <mergeCell ref="A1:B1"/>
    <mergeCell ref="A2:B2"/>
    <mergeCell ref="A4:B4"/>
    <mergeCell ref="A6:B6"/>
    <mergeCell ref="A63:B63"/>
  </mergeCells>
  <pageMargins left="0.90551181102362199" right="0.90551181102362199" top="0.35433070866141703" bottom="0.35433070866141703" header="0.31496062992126" footer="0.31496062992126"/>
  <pageSetup paperSize="9" orientation="landscape"/>
  <drawing r:id="rId1"/>
  <legacyDrawing r:id="rId2"/>
  <oleObjects>
    <mc:AlternateContent xmlns:mc="http://schemas.openxmlformats.org/markup-compatibility/2006">
      <mc:Choice Requires="x14">
        <oleObject progId="PBrush" shapeId="7169" r:id="rId3">
          <objectPr defaultSize="0" altText="" r:id="rId4">
            <anchor moveWithCells="1" sizeWithCells="1">
              <from>
                <xdr:col>0</xdr:col>
                <xdr:colOff>209550</xdr:colOff>
                <xdr:row>0</xdr:row>
                <xdr:rowOff>142875</xdr:rowOff>
              </from>
              <to>
                <xdr:col>0</xdr:col>
                <xdr:colOff>809625</xdr:colOff>
                <xdr:row>3</xdr:row>
                <xdr:rowOff>57150</xdr:rowOff>
              </to>
            </anchor>
          </objectPr>
        </oleObject>
      </mc:Choice>
      <mc:Fallback>
        <oleObject progId="PBrush" shapeId="7169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2"/>
  <sheetViews>
    <sheetView workbookViewId="0">
      <selection sqref="A1:G22"/>
    </sheetView>
  </sheetViews>
  <sheetFormatPr baseColWidth="10" defaultColWidth="11" defaultRowHeight="15"/>
  <cols>
    <col min="1" max="1" width="12.42578125" customWidth="1"/>
    <col min="2" max="2" width="16.28515625" customWidth="1"/>
    <col min="3" max="3" width="16.140625" customWidth="1"/>
    <col min="4" max="4" width="11.7109375" customWidth="1"/>
    <col min="5" max="5" width="18" customWidth="1"/>
    <col min="6" max="6" width="24.7109375" customWidth="1"/>
    <col min="7" max="7" width="14.7109375" customWidth="1"/>
  </cols>
  <sheetData>
    <row r="1" spans="1:7" ht="26.25">
      <c r="A1" s="1" t="s">
        <v>217</v>
      </c>
      <c r="B1" s="1"/>
    </row>
    <row r="2" spans="1:7">
      <c r="A2" s="2" t="s">
        <v>218</v>
      </c>
      <c r="B2" s="2"/>
    </row>
    <row r="4" spans="1:7" ht="18.75">
      <c r="A4" s="389"/>
      <c r="B4" s="389"/>
    </row>
    <row r="6" spans="1:7" ht="21">
      <c r="B6" s="394" t="s">
        <v>219</v>
      </c>
      <c r="C6" s="394"/>
      <c r="D6" s="394"/>
      <c r="E6" s="394"/>
    </row>
    <row r="8" spans="1:7" ht="50.25" customHeight="1">
      <c r="A8" s="149" t="s">
        <v>220</v>
      </c>
      <c r="B8" s="150" t="s">
        <v>221</v>
      </c>
      <c r="C8" s="150" t="s">
        <v>222</v>
      </c>
      <c r="D8" s="150" t="s">
        <v>223</v>
      </c>
      <c r="E8" s="150" t="s">
        <v>224</v>
      </c>
      <c r="F8" s="149" t="s">
        <v>225</v>
      </c>
      <c r="G8" s="151" t="s">
        <v>226</v>
      </c>
    </row>
    <row r="9" spans="1:7" ht="45">
      <c r="A9" s="7">
        <v>44781</v>
      </c>
      <c r="B9" s="8" t="s">
        <v>227</v>
      </c>
      <c r="C9" s="9" t="s">
        <v>228</v>
      </c>
      <c r="D9" s="55" t="s">
        <v>229</v>
      </c>
      <c r="E9" s="8" t="s">
        <v>230</v>
      </c>
      <c r="F9" s="8" t="s">
        <v>231</v>
      </c>
      <c r="G9" s="8" t="s">
        <v>232</v>
      </c>
    </row>
    <row r="10" spans="1:7">
      <c r="A10" s="9"/>
      <c r="B10" s="9"/>
      <c r="C10" s="9"/>
      <c r="D10" s="9"/>
      <c r="E10" s="9"/>
      <c r="F10" s="9"/>
      <c r="G10" s="9"/>
    </row>
    <row r="11" spans="1:7">
      <c r="A11" s="9"/>
      <c r="B11" s="9"/>
      <c r="C11" s="9"/>
      <c r="D11" s="9"/>
      <c r="E11" s="9"/>
      <c r="F11" s="9"/>
      <c r="G11" s="9"/>
    </row>
    <row r="12" spans="1:7">
      <c r="A12" s="9"/>
      <c r="B12" s="9"/>
      <c r="C12" s="9"/>
      <c r="D12" s="9"/>
      <c r="E12" s="9"/>
      <c r="F12" s="9"/>
      <c r="G12" s="9"/>
    </row>
    <row r="18" spans="1:3">
      <c r="A18" s="12" t="s">
        <v>57</v>
      </c>
      <c r="B18" s="12"/>
      <c r="C18" s="12" t="s">
        <v>233</v>
      </c>
    </row>
    <row r="19" spans="1:3">
      <c r="A19" s="12" t="s">
        <v>60</v>
      </c>
      <c r="B19" s="12"/>
      <c r="C19" s="12" t="s">
        <v>234</v>
      </c>
    </row>
    <row r="20" spans="1:3">
      <c r="A20" s="15"/>
      <c r="B20" s="15"/>
    </row>
    <row r="22" spans="1:3">
      <c r="B22" s="16" t="s">
        <v>235</v>
      </c>
    </row>
  </sheetData>
  <mergeCells count="2">
    <mergeCell ref="A4:B4"/>
    <mergeCell ref="B6:E6"/>
  </mergeCells>
  <pageMargins left="0.7" right="0.7" top="0.75" bottom="0.75" header="0.3" footer="0.3"/>
  <pageSetup orientation="landscape"/>
  <drawing r:id="rId1"/>
  <legacyDrawing r:id="rId2"/>
  <oleObjects>
    <mc:AlternateContent xmlns:mc="http://schemas.openxmlformats.org/markup-compatibility/2006">
      <mc:Choice Requires="x14">
        <oleObject progId="PBrush" shapeId="14337" r:id="rId3">
          <objectPr defaultSize="0" altText="" r:id="rId4">
            <anchor moveWithCells="1" sizeWithCells="1">
              <from>
                <xdr:col>0</xdr:col>
                <xdr:colOff>85725</xdr:colOff>
                <xdr:row>0</xdr:row>
                <xdr:rowOff>247650</xdr:rowOff>
              </from>
              <to>
                <xdr:col>0</xdr:col>
                <xdr:colOff>800100</xdr:colOff>
                <xdr:row>3</xdr:row>
                <xdr:rowOff>209550</xdr:rowOff>
              </to>
            </anchor>
          </objectPr>
        </oleObject>
      </mc:Choice>
      <mc:Fallback>
        <oleObject progId="PBrush" shapeId="14337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Ejecucion Ingresos</vt:lpstr>
      <vt:lpstr>Hoja5</vt:lpstr>
      <vt:lpstr>Ejecucion Egresos</vt:lpstr>
      <vt:lpstr>Contratación 2024</vt:lpstr>
      <vt:lpstr>Contra. Central</vt:lpstr>
      <vt:lpstr>Contra. Gramalote</vt:lpstr>
      <vt:lpstr>Hoja1</vt:lpstr>
      <vt:lpstr>Contra. Nariño</vt:lpstr>
      <vt:lpstr>POLIZAS</vt:lpstr>
      <vt:lpstr>SITUACIÓN DE TESORERIA</vt:lpstr>
      <vt:lpstr>INGRESOS X SEDES</vt:lpstr>
      <vt:lpstr>Contra.20 Julio</vt:lpstr>
      <vt:lpstr>INF. FINANCIERO</vt:lpstr>
      <vt:lpstr>SITUACION DE TESORERIA</vt:lpstr>
      <vt:lpstr>CUENTAS POR PAGAR</vt:lpstr>
      <vt:lpstr>POLIZAS I.E.</vt:lpstr>
      <vt:lpstr>Hoja7</vt:lpstr>
      <vt:lpstr>'Contratación 2024'!_Hlk71624798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DOÑA JUDITH</dc:creator>
  <cp:lastModifiedBy>DOÑA JUDITH</cp:lastModifiedBy>
  <cp:lastPrinted>2024-02-12T21:08:00Z</cp:lastPrinted>
  <dcterms:created xsi:type="dcterms:W3CDTF">2019-01-29T13:31:00Z</dcterms:created>
  <dcterms:modified xsi:type="dcterms:W3CDTF">2025-01-20T16:08:15Z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691568DD47F44B0DBCE1E9325383041B_12</vt:lpwstr>
  </property>
  <property fmtid="{D5CDD505-2E9C-101B-9397-08002B2CF9AE}" pid="3" name="KSOProductBuildVer">
    <vt:lpwstr>1033-12.2.0.19805</vt:lpwstr>
  </property>
</Properties>
</file>